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5480" windowHeight="7110"/>
  </bookViews>
  <sheets>
    <sheet name="Приложение" sheetId="3" r:id="rId1"/>
  </sheets>
  <externalReferences>
    <externalReference r:id="rId2"/>
  </externalReferences>
  <definedNames>
    <definedName name="_xlnm.Print_Area" localSheetId="0">Приложение!$A$1:$G$99</definedName>
  </definedNames>
  <calcPr calcId="145621"/>
</workbook>
</file>

<file path=xl/calcChain.xml><?xml version="1.0" encoding="utf-8"?>
<calcChain xmlns="http://schemas.openxmlformats.org/spreadsheetml/2006/main">
  <c r="D1" i="3" l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53" i="3"/>
  <c r="M53" i="3" s="1"/>
  <c r="L54" i="3"/>
  <c r="M54" i="3" s="1"/>
  <c r="L55" i="3"/>
  <c r="M55" i="3" s="1"/>
  <c r="L56" i="3"/>
  <c r="M56" i="3" s="1"/>
  <c r="L57" i="3"/>
  <c r="M57" i="3" s="1"/>
  <c r="L58" i="3"/>
  <c r="M58" i="3" s="1"/>
  <c r="L59" i="3"/>
  <c r="M59" i="3" s="1"/>
  <c r="L60" i="3"/>
  <c r="M60" i="3" s="1"/>
  <c r="L61" i="3"/>
  <c r="M61" i="3" s="1"/>
  <c r="L62" i="3"/>
  <c r="M62" i="3" s="1"/>
  <c r="L63" i="3"/>
  <c r="M63" i="3" s="1"/>
  <c r="L64" i="3"/>
  <c r="M64" i="3" s="1"/>
  <c r="L65" i="3"/>
  <c r="M65" i="3" s="1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 s="1"/>
  <c r="L72" i="3"/>
  <c r="M72" i="3" s="1"/>
  <c r="L73" i="3"/>
  <c r="M73" i="3" s="1"/>
  <c r="L74" i="3"/>
  <c r="M74" i="3" s="1"/>
  <c r="L75" i="3"/>
  <c r="M75" i="3" s="1"/>
  <c r="L76" i="3"/>
  <c r="M76" i="3" s="1"/>
  <c r="L77" i="3"/>
  <c r="M77" i="3" s="1"/>
  <c r="L78" i="3"/>
  <c r="M78" i="3" s="1"/>
  <c r="L79" i="3"/>
  <c r="M79" i="3" s="1"/>
  <c r="L80" i="3"/>
  <c r="M80" i="3" s="1"/>
  <c r="L81" i="3"/>
  <c r="M81" i="3" s="1"/>
  <c r="L82" i="3"/>
  <c r="M82" i="3" s="1"/>
  <c r="L83" i="3"/>
  <c r="M83" i="3" s="1"/>
  <c r="L84" i="3"/>
  <c r="M84" i="3" s="1"/>
  <c r="L85" i="3"/>
  <c r="M85" i="3" s="1"/>
  <c r="L86" i="3"/>
  <c r="M86" i="3" s="1"/>
  <c r="L87" i="3"/>
  <c r="M87" i="3" s="1"/>
  <c r="L88" i="3"/>
  <c r="M88" i="3" s="1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M96" i="3" s="1"/>
  <c r="L97" i="3"/>
  <c r="M97" i="3" s="1"/>
  <c r="L27" i="3"/>
  <c r="M27" i="3" s="1"/>
  <c r="J97" i="3"/>
  <c r="F96" i="3"/>
  <c r="K96" i="3" s="1"/>
  <c r="F95" i="3"/>
  <c r="K95" i="3" s="1"/>
  <c r="F94" i="3"/>
  <c r="K94" i="3" s="1"/>
  <c r="F93" i="3"/>
  <c r="K93" i="3" s="1"/>
  <c r="F92" i="3"/>
  <c r="K92" i="3" s="1"/>
  <c r="I91" i="3"/>
  <c r="F91" i="3"/>
  <c r="K91" i="3" s="1"/>
  <c r="F90" i="3"/>
  <c r="K90" i="3" s="1"/>
  <c r="F89" i="3"/>
  <c r="K89" i="3" s="1"/>
  <c r="F88" i="3"/>
  <c r="K88" i="3" s="1"/>
  <c r="F87" i="3"/>
  <c r="K87" i="3" s="1"/>
  <c r="F86" i="3"/>
  <c r="K86" i="3" s="1"/>
  <c r="F85" i="3"/>
  <c r="K85" i="3" s="1"/>
  <c r="F84" i="3"/>
  <c r="K84" i="3" s="1"/>
  <c r="F83" i="3"/>
  <c r="K83" i="3" s="1"/>
  <c r="F82" i="3"/>
  <c r="K82" i="3" s="1"/>
  <c r="F81" i="3"/>
  <c r="K81" i="3" s="1"/>
  <c r="F80" i="3"/>
  <c r="K80" i="3" s="1"/>
  <c r="F79" i="3"/>
  <c r="K79" i="3" s="1"/>
  <c r="F78" i="3"/>
  <c r="K78" i="3" s="1"/>
  <c r="F77" i="3"/>
  <c r="K77" i="3" s="1"/>
  <c r="F76" i="3"/>
  <c r="K76" i="3" s="1"/>
  <c r="F75" i="3"/>
  <c r="K75" i="3" s="1"/>
  <c r="F74" i="3"/>
  <c r="K74" i="3" s="1"/>
  <c r="F73" i="3"/>
  <c r="K73" i="3" s="1"/>
  <c r="F72" i="3"/>
  <c r="K72" i="3" s="1"/>
  <c r="F71" i="3"/>
  <c r="K71" i="3" s="1"/>
  <c r="F70" i="3"/>
  <c r="K70" i="3" s="1"/>
  <c r="F69" i="3"/>
  <c r="K69" i="3" s="1"/>
  <c r="F68" i="3"/>
  <c r="K68" i="3" s="1"/>
  <c r="F67" i="3"/>
  <c r="K67" i="3" s="1"/>
  <c r="F66" i="3"/>
  <c r="K66" i="3" s="1"/>
  <c r="F65" i="3"/>
  <c r="K65" i="3" s="1"/>
  <c r="F64" i="3"/>
  <c r="K64" i="3" s="1"/>
  <c r="F63" i="3"/>
  <c r="K63" i="3" s="1"/>
  <c r="F62" i="3"/>
  <c r="K62" i="3" s="1"/>
  <c r="F61" i="3"/>
  <c r="K61" i="3" s="1"/>
  <c r="F60" i="3"/>
  <c r="K60" i="3" s="1"/>
  <c r="F59" i="3"/>
  <c r="K59" i="3" s="1"/>
  <c r="F58" i="3"/>
  <c r="K58" i="3" s="1"/>
  <c r="J57" i="3"/>
  <c r="F57" i="3"/>
  <c r="K57" i="3" s="1"/>
  <c r="F56" i="3"/>
  <c r="K56" i="3" s="1"/>
  <c r="F55" i="3"/>
  <c r="K55" i="3" s="1"/>
  <c r="F54" i="3"/>
  <c r="K54" i="3" s="1"/>
  <c r="F53" i="3"/>
  <c r="K53" i="3" s="1"/>
  <c r="F52" i="3"/>
  <c r="K52" i="3" s="1"/>
  <c r="F51" i="3"/>
  <c r="K51" i="3" s="1"/>
  <c r="F50" i="3"/>
  <c r="K50" i="3" s="1"/>
  <c r="F49" i="3"/>
  <c r="K49" i="3" s="1"/>
  <c r="F48" i="3"/>
  <c r="K48" i="3" s="1"/>
  <c r="F47" i="3"/>
  <c r="K47" i="3" s="1"/>
  <c r="F46" i="3"/>
  <c r="K46" i="3" s="1"/>
  <c r="F45" i="3"/>
  <c r="K45" i="3" s="1"/>
  <c r="F44" i="3"/>
  <c r="K44" i="3" s="1"/>
  <c r="F43" i="3"/>
  <c r="K43" i="3" s="1"/>
  <c r="F42" i="3"/>
  <c r="K42" i="3" s="1"/>
  <c r="J41" i="3"/>
  <c r="F41" i="3"/>
  <c r="K41" i="3" s="1"/>
  <c r="F40" i="3"/>
  <c r="K40" i="3" s="1"/>
  <c r="F39" i="3"/>
  <c r="K39" i="3" s="1"/>
  <c r="F38" i="3"/>
  <c r="K38" i="3" s="1"/>
  <c r="F37" i="3"/>
  <c r="K37" i="3" s="1"/>
  <c r="F36" i="3"/>
  <c r="K36" i="3" s="1"/>
  <c r="F35" i="3"/>
  <c r="K35" i="3" s="1"/>
  <c r="F34" i="3"/>
  <c r="K34" i="3" s="1"/>
  <c r="F33" i="3"/>
  <c r="K33" i="3" s="1"/>
  <c r="F32" i="3"/>
  <c r="K32" i="3" s="1"/>
  <c r="F31" i="3"/>
  <c r="K31" i="3" s="1"/>
  <c r="F30" i="3"/>
  <c r="K30" i="3" s="1"/>
  <c r="F29" i="3"/>
  <c r="K29" i="3" s="1"/>
  <c r="F28" i="3"/>
  <c r="K28" i="3" s="1"/>
  <c r="F27" i="3"/>
  <c r="K27" i="3" s="1"/>
  <c r="J73" i="3" l="1"/>
  <c r="J33" i="3"/>
  <c r="J49" i="3"/>
  <c r="J65" i="3"/>
  <c r="J81" i="3"/>
  <c r="J29" i="3"/>
  <c r="J37" i="3"/>
  <c r="J45" i="3"/>
  <c r="J53" i="3"/>
  <c r="J61" i="3"/>
  <c r="J69" i="3"/>
  <c r="J77" i="3"/>
  <c r="J85" i="3"/>
  <c r="J27" i="3"/>
  <c r="J31" i="3"/>
  <c r="J35" i="3"/>
  <c r="J39" i="3"/>
  <c r="J43" i="3"/>
  <c r="J47" i="3"/>
  <c r="J51" i="3"/>
  <c r="J55" i="3"/>
  <c r="J59" i="3"/>
  <c r="J63" i="3"/>
  <c r="J67" i="3"/>
  <c r="J71" i="3"/>
  <c r="J75" i="3"/>
  <c r="J79" i="3"/>
  <c r="J83" i="3"/>
  <c r="J87" i="3"/>
  <c r="J28" i="3"/>
  <c r="J30" i="3"/>
  <c r="J32" i="3"/>
  <c r="J34" i="3"/>
  <c r="J36" i="3"/>
  <c r="J38" i="3"/>
  <c r="J40" i="3"/>
  <c r="J42" i="3"/>
  <c r="J44" i="3"/>
  <c r="J46" i="3"/>
  <c r="J48" i="3"/>
  <c r="J50" i="3"/>
  <c r="J52" i="3"/>
  <c r="J54" i="3"/>
  <c r="J56" i="3"/>
  <c r="J58" i="3"/>
  <c r="J60" i="3"/>
  <c r="J62" i="3"/>
  <c r="J64" i="3"/>
  <c r="J66" i="3"/>
  <c r="J68" i="3"/>
  <c r="J70" i="3"/>
  <c r="J72" i="3"/>
  <c r="J74" i="3"/>
  <c r="J76" i="3"/>
  <c r="J78" i="3"/>
  <c r="J80" i="3"/>
  <c r="J82" i="3"/>
  <c r="J84" i="3"/>
  <c r="J86" i="3"/>
  <c r="J88" i="3"/>
  <c r="J90" i="3"/>
  <c r="J89" i="3"/>
  <c r="J91" i="3"/>
  <c r="J92" i="3"/>
  <c r="J93" i="3"/>
  <c r="J94" i="3"/>
  <c r="J95" i="3"/>
  <c r="J96" i="3"/>
</calcChain>
</file>

<file path=xl/sharedStrings.xml><?xml version="1.0" encoding="utf-8"?>
<sst xmlns="http://schemas.openxmlformats.org/spreadsheetml/2006/main" count="432" uniqueCount="197">
  <si>
    <t>№ п/п</t>
  </si>
  <si>
    <t>Единица измерения</t>
  </si>
  <si>
    <t>Основные виды деятельности</t>
  </si>
  <si>
    <t>Услуги</t>
  </si>
  <si>
    <t>х</t>
  </si>
  <si>
    <t>1.</t>
  </si>
  <si>
    <t>Жилые дома при отсутствии отдельных видов благоустройства</t>
  </si>
  <si>
    <t>1.1</t>
  </si>
  <si>
    <t>Без мусоропровода (с эл плит).</t>
  </si>
  <si>
    <t>физические лица</t>
  </si>
  <si>
    <t>метод индексации тарифов</t>
  </si>
  <si>
    <t>кв.м.</t>
  </si>
  <si>
    <t>1.2</t>
  </si>
  <si>
    <t>Без мус,лифт. (с эл плитами)</t>
  </si>
  <si>
    <t>1.3</t>
  </si>
  <si>
    <t>Без мусоропровода.</t>
  </si>
  <si>
    <t>1.4</t>
  </si>
  <si>
    <t>Без мусоропровода и лифта</t>
  </si>
  <si>
    <t>1.5</t>
  </si>
  <si>
    <t>Без мусоропровода,лифта,уборщицы</t>
  </si>
  <si>
    <t>1.6</t>
  </si>
  <si>
    <t>Без мусоропровода,лифта,ГВС</t>
  </si>
  <si>
    <t>1.7</t>
  </si>
  <si>
    <t>Без мус,лифт,гв,уб.</t>
  </si>
  <si>
    <t>2.</t>
  </si>
  <si>
    <t>Исполнение договоров по содержанию нежилых помещений</t>
  </si>
  <si>
    <t>юридические лица</t>
  </si>
  <si>
    <t>2.1.</t>
  </si>
  <si>
    <t>Работы</t>
  </si>
  <si>
    <t>3.</t>
  </si>
  <si>
    <t>Дополнительные платные услуги</t>
  </si>
  <si>
    <t>3.1.</t>
  </si>
  <si>
    <t>Смена кранов водоразборных и туалетных</t>
  </si>
  <si>
    <t>1 шт.</t>
  </si>
  <si>
    <t>3.2.</t>
  </si>
  <si>
    <t>Смена смесителей с душевой сеткой</t>
  </si>
  <si>
    <t>3.3.</t>
  </si>
  <si>
    <t>Смена смесителей без душевой сетки</t>
  </si>
  <si>
    <t>3.4.</t>
  </si>
  <si>
    <t>Смена сифонов чугунных</t>
  </si>
  <si>
    <t>3.5.</t>
  </si>
  <si>
    <t>Смена манжетов резиновых к унитазам</t>
  </si>
  <si>
    <t>3.6.</t>
  </si>
  <si>
    <t>3.7.</t>
  </si>
  <si>
    <t>Смена смывных бачков</t>
  </si>
  <si>
    <t>3.8.</t>
  </si>
  <si>
    <t>Смена гибких подводок</t>
  </si>
  <si>
    <t>3.9.</t>
  </si>
  <si>
    <t>Смена смывных кранов</t>
  </si>
  <si>
    <t>3.10.</t>
  </si>
  <si>
    <t>Смена унитаза типа "Компакт"</t>
  </si>
  <si>
    <t>3.11.</t>
  </si>
  <si>
    <t>Смена моек</t>
  </si>
  <si>
    <t>3.12.</t>
  </si>
  <si>
    <t>Смена умывальников</t>
  </si>
  <si>
    <t>3.13.</t>
  </si>
  <si>
    <t>Смена ванн (чугунных) без подъема на этаж</t>
  </si>
  <si>
    <t>3.14.</t>
  </si>
  <si>
    <t>Смена ванн (стальных) без подъема на этаж</t>
  </si>
  <si>
    <t>3.15.</t>
  </si>
  <si>
    <t>Смена полотенцесушителей</t>
  </si>
  <si>
    <t>3.16.</t>
  </si>
  <si>
    <t>Смена шарового крана смывного бачка</t>
  </si>
  <si>
    <t>3.17.</t>
  </si>
  <si>
    <t>Регулировка смывного бачка</t>
  </si>
  <si>
    <t>3.18.</t>
  </si>
  <si>
    <t>Замена конвекторов</t>
  </si>
  <si>
    <t>3.19.</t>
  </si>
  <si>
    <t>Замена радиаторов стальных (7 секций)</t>
  </si>
  <si>
    <t>3.20.</t>
  </si>
  <si>
    <t>Замена радиаторов чугунных (7 секций)</t>
  </si>
  <si>
    <t>3.21.</t>
  </si>
  <si>
    <t>1 шт</t>
  </si>
  <si>
    <t>3.22.</t>
  </si>
  <si>
    <t>Проверка на прогрев отопительных приборов с регулировкой</t>
  </si>
  <si>
    <t>3.23.</t>
  </si>
  <si>
    <t>Очистка канализационной сети</t>
  </si>
  <si>
    <t>1 м</t>
  </si>
  <si>
    <t>3.24.</t>
  </si>
  <si>
    <t>Смена воздушных кранов радиаторов</t>
  </si>
  <si>
    <t>3.25.</t>
  </si>
  <si>
    <t>Смена пробко-спускных кранов</t>
  </si>
  <si>
    <t>3.26.</t>
  </si>
  <si>
    <t>Смена кранов двойной регулировки</t>
  </si>
  <si>
    <t>3.27.</t>
  </si>
  <si>
    <t>Снятие водосчетчиков</t>
  </si>
  <si>
    <t>3.28.</t>
  </si>
  <si>
    <t>Смена жалюзийных решеток</t>
  </si>
  <si>
    <t>3.29.</t>
  </si>
  <si>
    <t>Смена трубопроводов из чугунных канализационных труб д-50 мм</t>
  </si>
  <si>
    <t>3.30.</t>
  </si>
  <si>
    <t>Смена трубопроводов из чугунных канализационных труб д-100 мм</t>
  </si>
  <si>
    <t>3.31.</t>
  </si>
  <si>
    <t>Смена полиэтиленовых канализационных труб д-100 мм</t>
  </si>
  <si>
    <t>3.32.</t>
  </si>
  <si>
    <t>Смена полиэтиленовых канализационных труб д-50 мм</t>
  </si>
  <si>
    <t>3.33.</t>
  </si>
  <si>
    <t>Смена трубопроводов из стальных труб д-15 мм</t>
  </si>
  <si>
    <t>3.34.</t>
  </si>
  <si>
    <t>Смена трубопроводов из стальных труб д-20 мм</t>
  </si>
  <si>
    <t>3.35.</t>
  </si>
  <si>
    <t>Смена трубопроводов из стальных труб д-25 мм</t>
  </si>
  <si>
    <t>3.36.</t>
  </si>
  <si>
    <t>Смена трубопроводов из стальных труб д-32 мм</t>
  </si>
  <si>
    <t>3.37.</t>
  </si>
  <si>
    <t>Смена трубопроводов водоснабжения на полипропилен или ПВХ д-15 мм</t>
  </si>
  <si>
    <t>3.38.</t>
  </si>
  <si>
    <t>Смена трубопроводов водоснабжения на полипропилен или ПВХ д-20 мм</t>
  </si>
  <si>
    <t>3.39.</t>
  </si>
  <si>
    <t>Смена трубопроводов водоснабжения на полипропилен или ПВХ д-25 мм</t>
  </si>
  <si>
    <t>3.40.</t>
  </si>
  <si>
    <t>Смена трубопроводов отопления на металлопласт.д-15 мм</t>
  </si>
  <si>
    <t>3.41.</t>
  </si>
  <si>
    <t>Смена трубопроводов отопления на металлопласт.д-20 мм</t>
  </si>
  <si>
    <t>3.42.</t>
  </si>
  <si>
    <t>Смена трубопроводов отопления на металлопласт.д-25 мм</t>
  </si>
  <si>
    <t>3.43.</t>
  </si>
  <si>
    <t>Демонтаж скрытой проводки</t>
  </si>
  <si>
    <t>3.44.</t>
  </si>
  <si>
    <t>Замена кабеля (открытая проводка)</t>
  </si>
  <si>
    <t>3.45.</t>
  </si>
  <si>
    <t>Замена кабеля (проводка в кабель-канале или гофре)</t>
  </si>
  <si>
    <t>3.46.</t>
  </si>
  <si>
    <t>Замена автомата до 25 А</t>
  </si>
  <si>
    <t>3.47.</t>
  </si>
  <si>
    <t>Смена ламп накаливания</t>
  </si>
  <si>
    <t>3.48.</t>
  </si>
  <si>
    <t>Смена ламп люминесцентных</t>
  </si>
  <si>
    <t>3.49.</t>
  </si>
  <si>
    <t>Смена пакетных выключателей</t>
  </si>
  <si>
    <t>3.50.</t>
  </si>
  <si>
    <t>Смена светильников с лампами накаливания</t>
  </si>
  <si>
    <t>3.51.</t>
  </si>
  <si>
    <t>Смена светильников с люминесцентными лампами</t>
  </si>
  <si>
    <t>3.52.</t>
  </si>
  <si>
    <t>Смена выключателей</t>
  </si>
  <si>
    <t>3.53.</t>
  </si>
  <si>
    <t>Смена розеток</t>
  </si>
  <si>
    <t>3.54.</t>
  </si>
  <si>
    <t>3.55.</t>
  </si>
  <si>
    <t>Смена патронов</t>
  </si>
  <si>
    <t>3.56.</t>
  </si>
  <si>
    <t xml:space="preserve">Демонтаж водомерных узлов </t>
  </si>
  <si>
    <t>3.57.</t>
  </si>
  <si>
    <t>Установка водосчётчика в квартире на стальных трубопроводах с заменой муфтовой арматуры (со стоимостью ПУ)</t>
  </si>
  <si>
    <t>3.58.</t>
  </si>
  <si>
    <t>Установка водосчётчика в квартире на стальных трубопроводах без замены муфтовой арматуры (со стоимостью ПУ)</t>
  </si>
  <si>
    <t>3.59.</t>
  </si>
  <si>
    <t>Установка водосчётчика в квартире на полипропиленовых трубопроводах с заменой муфтовой арматуры (со стоимостью ПУ)</t>
  </si>
  <si>
    <t xml:space="preserve">1 шт. </t>
  </si>
  <si>
    <t>3.60.</t>
  </si>
  <si>
    <t>Установка водосчётчика в квартире на полипропиленовых трубопроводах без замены муфтовой арматуры (со стоимостью ПУ)</t>
  </si>
  <si>
    <t>3.61.</t>
  </si>
  <si>
    <t>Установка водосчётчика в квартире на стальных трубопроводах с заменой муфтовой арматуры (без стоимости ПУ)</t>
  </si>
  <si>
    <t>3.62.</t>
  </si>
  <si>
    <t>Установка водосчётчика в квартире на стальных трубопроводах без замены муфтовой арматуры (без стоимости ПУ)</t>
  </si>
  <si>
    <t>3.63.</t>
  </si>
  <si>
    <t>Установка водосчётчика в квартире на полипропиленовых трубопроводах с заменой муфтовой арматуры (без стоимости ПУ)</t>
  </si>
  <si>
    <t>3.64.</t>
  </si>
  <si>
    <t>Установка водосчётчика в квартире на полипропиленовых трубопроводах без замены муфтовой арматуры (без стоимости ПУ)</t>
  </si>
  <si>
    <t>3.65.</t>
  </si>
  <si>
    <t>1 выезд</t>
  </si>
  <si>
    <t>3.67.</t>
  </si>
  <si>
    <t>3.68.</t>
  </si>
  <si>
    <t>3.69.</t>
  </si>
  <si>
    <t>3.70.</t>
  </si>
  <si>
    <t>Оказание услуг по паспортному учёту граждан в расчёте на 1 м2 жилой площади</t>
  </si>
  <si>
    <t>1 м2</t>
  </si>
  <si>
    <t>3.71.</t>
  </si>
  <si>
    <t xml:space="preserve">Услуги по диспетчерскому обслуживанию юридических лиц, осуществляющих по решению собственников помещений МКД, производство строительно- монтажных  и ремонтных работ по размещению специального оборудования и прокладку кабельных линий на предоставление услуг связи ( доступ в Интернет), в виде обеспечения предоставления доступа в технические помещения и места общего пользования многоквартирного дома </t>
  </si>
  <si>
    <t>1 дом</t>
  </si>
  <si>
    <t>индексации тарифов</t>
  </si>
  <si>
    <t>Смена выпусков к умывальникам и мойкам</t>
  </si>
  <si>
    <t>п.3.66 = п.3.65+п. 3.64+ п. 3.21</t>
  </si>
  <si>
    <t>Отключение системы водоснабжения, отопления и электроснабжения при реконструкции жилых, нежилых помещений  и переоборудовании инженерных систем</t>
  </si>
  <si>
    <t xml:space="preserve">Вызов специалиста для осмотра и ( или) определения объемов необходимиго ремонта в жилых и нежилых помещениях </t>
  </si>
  <si>
    <t>Включение системы водоснабжения, отопления и электроснабжения при реконструкции жилых, нежилых помещений  и переоборудовании инженерных систем</t>
  </si>
  <si>
    <t>Осмотр отремонтированных инженерных сетей при наполнении системы водой в жилых помещениях</t>
  </si>
  <si>
    <t>Цена (тариф), руб. с НДС на 2018 год.</t>
  </si>
  <si>
    <t>Цена (тариф), руб. с НДС  2018 год</t>
  </si>
  <si>
    <t xml:space="preserve">администрации города Твери </t>
  </si>
  <si>
    <t>Тарифы</t>
  </si>
  <si>
    <t>на платные работы, услуги</t>
  </si>
  <si>
    <t xml:space="preserve"> муниципального унитарного  предприятия </t>
  </si>
  <si>
    <t>«Управляющая компания ДЕЗ» на 2019 год</t>
  </si>
  <si>
    <t>Наименование
 услуг, работ</t>
  </si>
  <si>
    <t>Категория 
потребителей услуг (физических, юридических лиц)</t>
  </si>
  <si>
    <t>Метод установления тарифа</t>
  </si>
  <si>
    <t xml:space="preserve">Цена (тариф), руб. с НДС  </t>
  </si>
  <si>
    <t>Осмотр технического состояния жилых и нежилых помещений, находящихся в собственности с составлением заключения или дефектной ведомости</t>
  </si>
  <si>
    <t>Составление сметной документации (одна позиция)</t>
  </si>
  <si>
    <t xml:space="preserve"> 3.66. </t>
  </si>
  <si>
    <t>физические и юридические лица</t>
  </si>
  <si>
    <t>Начальник Департамента ЖКХ и строительства</t>
  </si>
  <si>
    <t>В.Д. Якубёнок</t>
  </si>
  <si>
    <t>Работа по проверке сметной документации (одна позиция)</t>
  </si>
  <si>
    <t>от 18.10.2018 _№ 1302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</si>
</sst>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3" borderId="0" xfId="0" applyNumberFormat="1" applyFont="1" applyFill="1" applyAlignment="1">
      <alignment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10" fontId="1" fillId="0" borderId="0" xfId="0" applyNumberFormat="1" applyFont="1" applyFill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0;&#1072;\&#1062;&#1077;&#1085;&#1099;%20&#1052;&#1059;&#1055;\&#1085;&#1072;%202019%20&#1075;&#1086;&#1076;\&#1043;&#1086;&#1088;&#1101;&#1083;&#1077;&#1082;&#1090;&#1088;&#1086;%202019\&#1055;&#1086;&#1089;&#1090;&#1072;&#1085;&#1086;&#1074;&#1083;&#1077;&#1085;&#1080;&#1077;%202019\&#1055;&#1088;&#1080;&#1083;&#1086;&#1078;&#1077;&#1085;&#1080;&#1077;%20&#1082;%20&#1087;&#1086;&#1089;&#1090;&#1072;&#1085;&#1086;&#1074;&#1083;&#1077;&#1085;&#1080;&#1102;%20&#1090;&#1072;&#1088;&#1080;&#1092;&#1099;%20&#1043;&#1086;&#1088;&#1101;&#1083;&#1077;&#1082;&#1090;&#1088;&#1086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17"/>
    </sheetNames>
    <sheetDataSet>
      <sheetData sheetId="0">
        <row r="5">
          <cell r="D5" t="str">
            <v xml:space="preserve">Приложение к постановлению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tabSelected="1" view="pageLayout" workbookViewId="0">
      <selection activeCell="D3" sqref="D3"/>
    </sheetView>
  </sheetViews>
  <sheetFormatPr defaultRowHeight="15.75" x14ac:dyDescent="0.25"/>
  <cols>
    <col min="1" max="1" width="12.7109375" style="1" customWidth="1"/>
    <col min="2" max="2" width="42.85546875" style="7" customWidth="1"/>
    <col min="3" max="3" width="23.5703125" style="1" customWidth="1"/>
    <col min="4" max="4" width="20" style="1" customWidth="1"/>
    <col min="5" max="5" width="11.85546875" style="1" customWidth="1"/>
    <col min="6" max="6" width="12.140625" style="15" hidden="1" customWidth="1"/>
    <col min="7" max="7" width="15.85546875" style="3" customWidth="1"/>
    <col min="8" max="8" width="12.140625" style="3" hidden="1" customWidth="1"/>
    <col min="9" max="10" width="12.140625" style="7" hidden="1" customWidth="1"/>
    <col min="11" max="11" width="12.140625" style="13" hidden="1" customWidth="1"/>
    <col min="12" max="12" width="10.5703125" style="7" hidden="1" customWidth="1"/>
    <col min="13" max="13" width="15.28515625" style="7" hidden="1" customWidth="1"/>
    <col min="14" max="14" width="9.140625" style="7"/>
    <col min="15" max="16384" width="9.140625" style="2"/>
  </cols>
  <sheetData>
    <row r="1" spans="1:14" s="27" customFormat="1" ht="18.75" customHeight="1" x14ac:dyDescent="0.25">
      <c r="A1" s="23"/>
      <c r="B1" s="26"/>
      <c r="D1" s="27" t="str">
        <f>'[1]2019'!$D$5</f>
        <v xml:space="preserve">Приложение к постановлению </v>
      </c>
    </row>
    <row r="2" spans="1:14" s="27" customFormat="1" ht="18.75" customHeight="1" x14ac:dyDescent="0.25">
      <c r="A2" s="23"/>
      <c r="B2" s="28"/>
      <c r="D2" s="27" t="s">
        <v>180</v>
      </c>
    </row>
    <row r="3" spans="1:14" s="27" customFormat="1" ht="15.75" customHeight="1" x14ac:dyDescent="0.25">
      <c r="A3" s="23"/>
      <c r="B3" s="28"/>
      <c r="D3" s="27" t="s">
        <v>196</v>
      </c>
    </row>
    <row r="4" spans="1:14" s="27" customFormat="1" ht="26.25" customHeight="1" x14ac:dyDescent="0.25">
      <c r="A4" s="23"/>
      <c r="B4" s="28"/>
      <c r="D4" s="28"/>
    </row>
    <row r="5" spans="1:14" s="27" customFormat="1" ht="20.25" customHeight="1" x14ac:dyDescent="0.25">
      <c r="A5" s="35" t="s">
        <v>181</v>
      </c>
      <c r="B5" s="36"/>
      <c r="C5" s="36"/>
      <c r="D5" s="36"/>
      <c r="E5" s="36"/>
      <c r="F5" s="36"/>
      <c r="G5" s="36"/>
    </row>
    <row r="6" spans="1:14" s="27" customFormat="1" ht="19.5" customHeight="1" x14ac:dyDescent="0.25">
      <c r="A6" s="37" t="s">
        <v>182</v>
      </c>
      <c r="B6" s="36"/>
      <c r="C6" s="36"/>
      <c r="D6" s="36"/>
      <c r="E6" s="36"/>
      <c r="F6" s="36"/>
      <c r="G6" s="36"/>
    </row>
    <row r="7" spans="1:14" s="27" customFormat="1" ht="16.5" customHeight="1" x14ac:dyDescent="0.25">
      <c r="A7" s="38" t="s">
        <v>183</v>
      </c>
      <c r="B7" s="38"/>
      <c r="C7" s="38"/>
      <c r="D7" s="38"/>
      <c r="E7" s="38"/>
      <c r="F7" s="38"/>
      <c r="G7" s="36"/>
    </row>
    <row r="8" spans="1:14" s="27" customFormat="1" ht="15.75" customHeight="1" x14ac:dyDescent="0.25">
      <c r="A8" s="39" t="s">
        <v>184</v>
      </c>
      <c r="B8" s="40"/>
      <c r="C8" s="40"/>
      <c r="D8" s="40"/>
      <c r="E8" s="40"/>
      <c r="F8" s="40"/>
      <c r="G8" s="36"/>
    </row>
    <row r="9" spans="1:14" ht="15.75" customHeight="1" x14ac:dyDescent="0.25">
      <c r="A9" s="9"/>
      <c r="B9" s="9"/>
      <c r="C9" s="9"/>
      <c r="D9" s="9"/>
      <c r="E9" s="9"/>
      <c r="F9" s="12"/>
      <c r="G9" s="9"/>
      <c r="H9" s="9"/>
      <c r="L9" s="3"/>
      <c r="M9" s="3"/>
    </row>
    <row r="10" spans="1:14" s="1" customFormat="1" ht="86.25" customHeight="1" x14ac:dyDescent="0.25">
      <c r="A10" s="8" t="s">
        <v>0</v>
      </c>
      <c r="B10" s="8" t="s">
        <v>185</v>
      </c>
      <c r="C10" s="8" t="s">
        <v>186</v>
      </c>
      <c r="D10" s="8" t="s">
        <v>187</v>
      </c>
      <c r="E10" s="8" t="s">
        <v>1</v>
      </c>
      <c r="F10" s="8" t="s">
        <v>179</v>
      </c>
      <c r="G10" s="8" t="s">
        <v>188</v>
      </c>
      <c r="H10" s="8" t="s">
        <v>178</v>
      </c>
      <c r="I10" s="3"/>
      <c r="J10" s="3"/>
      <c r="K10" s="15"/>
      <c r="L10" s="29">
        <v>5.0999999999999997E-2</v>
      </c>
      <c r="M10" s="30">
        <v>0.02</v>
      </c>
      <c r="N10" s="3"/>
    </row>
    <row r="11" spans="1:14" ht="21.75" customHeight="1" x14ac:dyDescent="0.25">
      <c r="A11" s="41" t="s">
        <v>2</v>
      </c>
      <c r="B11" s="42"/>
      <c r="C11" s="42"/>
      <c r="D11" s="42"/>
      <c r="E11" s="42"/>
      <c r="F11" s="16"/>
      <c r="G11" s="24"/>
      <c r="H11" s="24"/>
    </row>
    <row r="12" spans="1:14" ht="35.25" customHeight="1" x14ac:dyDescent="0.25">
      <c r="A12" s="41" t="s">
        <v>3</v>
      </c>
      <c r="B12" s="42"/>
      <c r="C12" s="42"/>
      <c r="D12" s="42"/>
      <c r="E12" s="42"/>
      <c r="F12" s="16"/>
      <c r="G12" s="24"/>
      <c r="H12" s="24"/>
    </row>
    <row r="13" spans="1:14" ht="35.25" customHeight="1" x14ac:dyDescent="0.25">
      <c r="A13" s="8">
        <v>1</v>
      </c>
      <c r="B13" s="8" t="s">
        <v>4</v>
      </c>
      <c r="C13" s="8" t="s">
        <v>4</v>
      </c>
      <c r="D13" s="8" t="s">
        <v>4</v>
      </c>
      <c r="E13" s="8" t="s">
        <v>4</v>
      </c>
      <c r="F13" s="14"/>
      <c r="G13" s="8"/>
      <c r="H13" s="8"/>
    </row>
    <row r="14" spans="1:14" ht="35.25" hidden="1" customHeight="1" x14ac:dyDescent="0.25">
      <c r="A14" s="8" t="s">
        <v>5</v>
      </c>
      <c r="B14" s="5" t="s">
        <v>6</v>
      </c>
      <c r="C14" s="5"/>
      <c r="D14" s="5"/>
      <c r="E14" s="5"/>
      <c r="F14" s="16"/>
      <c r="G14" s="24"/>
      <c r="H14" s="24"/>
    </row>
    <row r="15" spans="1:14" ht="35.25" hidden="1" customHeight="1" x14ac:dyDescent="0.25">
      <c r="A15" s="4" t="s">
        <v>7</v>
      </c>
      <c r="B15" s="5" t="s">
        <v>8</v>
      </c>
      <c r="C15" s="8" t="s">
        <v>9</v>
      </c>
      <c r="D15" s="8" t="s">
        <v>10</v>
      </c>
      <c r="E15" s="8" t="s">
        <v>11</v>
      </c>
      <c r="F15" s="14"/>
      <c r="G15" s="8"/>
      <c r="H15" s="8"/>
    </row>
    <row r="16" spans="1:14" ht="35.25" hidden="1" customHeight="1" x14ac:dyDescent="0.25">
      <c r="A16" s="4" t="s">
        <v>12</v>
      </c>
      <c r="B16" s="5" t="s">
        <v>13</v>
      </c>
      <c r="C16" s="8" t="s">
        <v>9</v>
      </c>
      <c r="D16" s="8" t="s">
        <v>10</v>
      </c>
      <c r="E16" s="8" t="s">
        <v>11</v>
      </c>
      <c r="F16" s="14"/>
      <c r="G16" s="8"/>
      <c r="H16" s="8"/>
    </row>
    <row r="17" spans="1:14" ht="35.25" hidden="1" customHeight="1" x14ac:dyDescent="0.25">
      <c r="A17" s="4" t="s">
        <v>14</v>
      </c>
      <c r="B17" s="5" t="s">
        <v>15</v>
      </c>
      <c r="C17" s="8" t="s">
        <v>9</v>
      </c>
      <c r="D17" s="8" t="s">
        <v>10</v>
      </c>
      <c r="E17" s="8" t="s">
        <v>11</v>
      </c>
      <c r="F17" s="14"/>
      <c r="G17" s="8"/>
      <c r="H17" s="8"/>
    </row>
    <row r="18" spans="1:14" ht="35.25" hidden="1" customHeight="1" x14ac:dyDescent="0.25">
      <c r="A18" s="4" t="s">
        <v>16</v>
      </c>
      <c r="B18" s="5" t="s">
        <v>17</v>
      </c>
      <c r="C18" s="8" t="s">
        <v>9</v>
      </c>
      <c r="D18" s="8" t="s">
        <v>10</v>
      </c>
      <c r="E18" s="8" t="s">
        <v>11</v>
      </c>
      <c r="F18" s="14"/>
      <c r="G18" s="8"/>
      <c r="H18" s="8"/>
    </row>
    <row r="19" spans="1:14" ht="35.25" hidden="1" customHeight="1" x14ac:dyDescent="0.25">
      <c r="A19" s="4" t="s">
        <v>18</v>
      </c>
      <c r="B19" s="5" t="s">
        <v>19</v>
      </c>
      <c r="C19" s="8" t="s">
        <v>9</v>
      </c>
      <c r="D19" s="8" t="s">
        <v>10</v>
      </c>
      <c r="E19" s="8" t="s">
        <v>11</v>
      </c>
      <c r="F19" s="14"/>
      <c r="G19" s="8"/>
      <c r="H19" s="8"/>
    </row>
    <row r="20" spans="1:14" ht="35.25" hidden="1" customHeight="1" x14ac:dyDescent="0.25">
      <c r="A20" s="4" t="s">
        <v>20</v>
      </c>
      <c r="B20" s="5" t="s">
        <v>21</v>
      </c>
      <c r="C20" s="8" t="s">
        <v>9</v>
      </c>
      <c r="D20" s="8" t="s">
        <v>10</v>
      </c>
      <c r="E20" s="8" t="s">
        <v>11</v>
      </c>
      <c r="F20" s="14"/>
      <c r="G20" s="8"/>
      <c r="H20" s="8"/>
    </row>
    <row r="21" spans="1:14" ht="35.25" hidden="1" customHeight="1" x14ac:dyDescent="0.25">
      <c r="A21" s="4" t="s">
        <v>22</v>
      </c>
      <c r="B21" s="5" t="s">
        <v>23</v>
      </c>
      <c r="C21" s="8" t="s">
        <v>9</v>
      </c>
      <c r="D21" s="8" t="s">
        <v>10</v>
      </c>
      <c r="E21" s="8" t="s">
        <v>11</v>
      </c>
      <c r="F21" s="14"/>
      <c r="G21" s="8"/>
      <c r="H21" s="8"/>
    </row>
    <row r="22" spans="1:14" ht="35.25" hidden="1" customHeight="1" x14ac:dyDescent="0.25">
      <c r="A22" s="8" t="s">
        <v>24</v>
      </c>
      <c r="B22" s="5" t="s">
        <v>25</v>
      </c>
      <c r="C22" s="8" t="s">
        <v>26</v>
      </c>
      <c r="D22" s="8" t="s">
        <v>10</v>
      </c>
      <c r="E22" s="8" t="s">
        <v>11</v>
      </c>
      <c r="F22" s="14"/>
      <c r="G22" s="8"/>
      <c r="H22" s="8"/>
    </row>
    <row r="23" spans="1:14" ht="35.25" hidden="1" customHeight="1" x14ac:dyDescent="0.25">
      <c r="A23" s="8" t="s">
        <v>27</v>
      </c>
      <c r="B23" s="5" t="s">
        <v>25</v>
      </c>
      <c r="C23" s="8" t="s">
        <v>26</v>
      </c>
      <c r="D23" s="8" t="s">
        <v>10</v>
      </c>
      <c r="E23" s="8" t="s">
        <v>11</v>
      </c>
      <c r="F23" s="14"/>
      <c r="G23" s="8"/>
      <c r="H23" s="8"/>
    </row>
    <row r="24" spans="1:14" ht="35.25" customHeight="1" x14ac:dyDescent="0.25">
      <c r="A24" s="41" t="s">
        <v>28</v>
      </c>
      <c r="B24" s="42"/>
      <c r="C24" s="42"/>
      <c r="D24" s="42"/>
      <c r="E24" s="42"/>
      <c r="F24" s="17"/>
      <c r="G24" s="7"/>
      <c r="H24" s="24"/>
    </row>
    <row r="25" spans="1:14" ht="35.25" customHeight="1" x14ac:dyDescent="0.25">
      <c r="A25" s="8">
        <v>2</v>
      </c>
      <c r="B25" s="8" t="s">
        <v>4</v>
      </c>
      <c r="C25" s="8" t="s">
        <v>4</v>
      </c>
      <c r="D25" s="8" t="s">
        <v>4</v>
      </c>
      <c r="E25" s="8" t="s">
        <v>4</v>
      </c>
      <c r="F25" s="18"/>
      <c r="G25" s="24"/>
      <c r="H25" s="8"/>
    </row>
    <row r="26" spans="1:14" s="1" customFormat="1" ht="35.25" customHeight="1" x14ac:dyDescent="0.25">
      <c r="A26" s="8" t="s">
        <v>29</v>
      </c>
      <c r="B26" s="41" t="s">
        <v>30</v>
      </c>
      <c r="C26" s="42"/>
      <c r="D26" s="42"/>
      <c r="E26" s="43"/>
      <c r="F26" s="16"/>
      <c r="G26" s="24"/>
      <c r="H26" s="24"/>
      <c r="I26" s="3"/>
      <c r="J26" s="3"/>
      <c r="K26" s="15"/>
      <c r="L26" s="3"/>
      <c r="M26" s="3"/>
      <c r="N26" s="3"/>
    </row>
    <row r="27" spans="1:14" ht="36.75" customHeight="1" x14ac:dyDescent="0.25">
      <c r="A27" s="8" t="s">
        <v>31</v>
      </c>
      <c r="B27" s="5" t="s">
        <v>32</v>
      </c>
      <c r="C27" s="8" t="s">
        <v>192</v>
      </c>
      <c r="D27" s="8" t="s">
        <v>171</v>
      </c>
      <c r="E27" s="8" t="s">
        <v>33</v>
      </c>
      <c r="F27" s="19" t="e">
        <f>#REF!*1.054</f>
        <v>#REF!</v>
      </c>
      <c r="G27" s="25">
        <v>164.64</v>
      </c>
      <c r="H27" s="8">
        <v>154</v>
      </c>
      <c r="J27" s="31" t="e">
        <f>F27/#REF!</f>
        <v>#REF!</v>
      </c>
      <c r="K27" s="20" t="e">
        <f>F27-#REF!</f>
        <v>#REF!</v>
      </c>
      <c r="L27" s="32" t="e">
        <f>#REF!+(#REF!*5.05%)</f>
        <v>#REF!</v>
      </c>
      <c r="M27" s="32" t="e">
        <f>L27+(L27*1.77%)</f>
        <v>#REF!</v>
      </c>
    </row>
    <row r="28" spans="1:14" ht="36.75" customHeight="1" x14ac:dyDescent="0.25">
      <c r="A28" s="8" t="s">
        <v>34</v>
      </c>
      <c r="B28" s="5" t="s">
        <v>35</v>
      </c>
      <c r="C28" s="8" t="s">
        <v>192</v>
      </c>
      <c r="D28" s="8" t="s">
        <v>171</v>
      </c>
      <c r="E28" s="8" t="s">
        <v>33</v>
      </c>
      <c r="F28" s="19" t="e">
        <f>#REF!*1.054</f>
        <v>#REF!</v>
      </c>
      <c r="G28" s="25">
        <v>1320</v>
      </c>
      <c r="H28" s="8">
        <v>1235</v>
      </c>
      <c r="J28" s="31" t="e">
        <f>F28/#REF!</f>
        <v>#REF!</v>
      </c>
      <c r="K28" s="20" t="e">
        <f>F28-#REF!</f>
        <v>#REF!</v>
      </c>
      <c r="L28" s="32" t="e">
        <f>#REF!+(#REF!*5.05%)</f>
        <v>#REF!</v>
      </c>
      <c r="M28" s="32" t="e">
        <f t="shared" ref="M28:M91" si="0">L28+(L28*1.77%)</f>
        <v>#REF!</v>
      </c>
    </row>
    <row r="29" spans="1:14" ht="36.75" customHeight="1" x14ac:dyDescent="0.25">
      <c r="A29" s="8" t="s">
        <v>36</v>
      </c>
      <c r="B29" s="5" t="s">
        <v>37</v>
      </c>
      <c r="C29" s="8" t="s">
        <v>192</v>
      </c>
      <c r="D29" s="8" t="s">
        <v>171</v>
      </c>
      <c r="E29" s="8" t="s">
        <v>33</v>
      </c>
      <c r="F29" s="19" t="e">
        <f>#REF!*1.054</f>
        <v>#REF!</v>
      </c>
      <c r="G29" s="25">
        <v>991.53</v>
      </c>
      <c r="H29" s="8">
        <v>928</v>
      </c>
      <c r="J29" s="31" t="e">
        <f>F29/#REF!</f>
        <v>#REF!</v>
      </c>
      <c r="K29" s="20" t="e">
        <f>F29-#REF!</f>
        <v>#REF!</v>
      </c>
      <c r="L29" s="32" t="e">
        <f>#REF!+(#REF!*5.05%)</f>
        <v>#REF!</v>
      </c>
      <c r="M29" s="32" t="e">
        <f t="shared" si="0"/>
        <v>#REF!</v>
      </c>
    </row>
    <row r="30" spans="1:14" ht="36.75" customHeight="1" x14ac:dyDescent="0.25">
      <c r="A30" s="8" t="s">
        <v>38</v>
      </c>
      <c r="B30" s="5" t="s">
        <v>39</v>
      </c>
      <c r="C30" s="8" t="s">
        <v>192</v>
      </c>
      <c r="D30" s="8" t="s">
        <v>171</v>
      </c>
      <c r="E30" s="8" t="s">
        <v>33</v>
      </c>
      <c r="F30" s="19" t="e">
        <f>#REF!*1.054</f>
        <v>#REF!</v>
      </c>
      <c r="G30" s="25">
        <v>514.07000000000005</v>
      </c>
      <c r="H30" s="8">
        <v>481</v>
      </c>
      <c r="J30" s="31" t="e">
        <f>F30/#REF!</f>
        <v>#REF!</v>
      </c>
      <c r="K30" s="20" t="e">
        <f>F30-#REF!</f>
        <v>#REF!</v>
      </c>
      <c r="L30" s="32" t="e">
        <f>#REF!+(#REF!*5.05%)</f>
        <v>#REF!</v>
      </c>
      <c r="M30" s="32" t="e">
        <f t="shared" si="0"/>
        <v>#REF!</v>
      </c>
    </row>
    <row r="31" spans="1:14" ht="36.75" customHeight="1" x14ac:dyDescent="0.25">
      <c r="A31" s="8" t="s">
        <v>40</v>
      </c>
      <c r="B31" s="5" t="s">
        <v>41</v>
      </c>
      <c r="C31" s="8" t="s">
        <v>192</v>
      </c>
      <c r="D31" s="8" t="s">
        <v>171</v>
      </c>
      <c r="E31" s="8" t="s">
        <v>33</v>
      </c>
      <c r="F31" s="19" t="e">
        <f>#REF!*1.054</f>
        <v>#REF!</v>
      </c>
      <c r="G31" s="25">
        <v>395.59</v>
      </c>
      <c r="H31" s="8">
        <v>370</v>
      </c>
      <c r="J31" s="31" t="e">
        <f>F31/#REF!</f>
        <v>#REF!</v>
      </c>
      <c r="K31" s="20" t="e">
        <f>F31-#REF!</f>
        <v>#REF!</v>
      </c>
      <c r="L31" s="32" t="e">
        <f>#REF!+(#REF!*5.05%)</f>
        <v>#REF!</v>
      </c>
      <c r="M31" s="32" t="e">
        <f t="shared" si="0"/>
        <v>#REF!</v>
      </c>
    </row>
    <row r="32" spans="1:14" s="1" customFormat="1" ht="36.75" customHeight="1" x14ac:dyDescent="0.25">
      <c r="A32" s="8" t="s">
        <v>42</v>
      </c>
      <c r="B32" s="5" t="s">
        <v>172</v>
      </c>
      <c r="C32" s="8" t="s">
        <v>192</v>
      </c>
      <c r="D32" s="8" t="s">
        <v>171</v>
      </c>
      <c r="E32" s="8" t="s">
        <v>33</v>
      </c>
      <c r="F32" s="19" t="e">
        <f>#REF!*1.054</f>
        <v>#REF!</v>
      </c>
      <c r="G32" s="25">
        <v>210.51</v>
      </c>
      <c r="H32" s="8">
        <v>197</v>
      </c>
      <c r="I32" s="7"/>
      <c r="J32" s="31" t="e">
        <f>F32/#REF!</f>
        <v>#REF!</v>
      </c>
      <c r="K32" s="20" t="e">
        <f>F32-#REF!</f>
        <v>#REF!</v>
      </c>
      <c r="L32" s="32" t="e">
        <f>#REF!+(#REF!*5.05%)</f>
        <v>#REF!</v>
      </c>
      <c r="M32" s="32" t="e">
        <f t="shared" si="0"/>
        <v>#REF!</v>
      </c>
      <c r="N32" s="3"/>
    </row>
    <row r="33" spans="1:14" s="1" customFormat="1" ht="36.75" customHeight="1" x14ac:dyDescent="0.25">
      <c r="A33" s="8" t="s">
        <v>43</v>
      </c>
      <c r="B33" s="5" t="s">
        <v>44</v>
      </c>
      <c r="C33" s="8" t="s">
        <v>192</v>
      </c>
      <c r="D33" s="8" t="s">
        <v>171</v>
      </c>
      <c r="E33" s="8" t="s">
        <v>33</v>
      </c>
      <c r="F33" s="19" t="e">
        <f>#REF!*1.054</f>
        <v>#REF!</v>
      </c>
      <c r="G33" s="25">
        <v>593.19000000000005</v>
      </c>
      <c r="H33" s="8">
        <v>555</v>
      </c>
      <c r="I33" s="7"/>
      <c r="J33" s="31" t="e">
        <f>F33/#REF!</f>
        <v>#REF!</v>
      </c>
      <c r="K33" s="20" t="e">
        <f>F33-#REF!</f>
        <v>#REF!</v>
      </c>
      <c r="L33" s="32" t="e">
        <f>#REF!+(#REF!*5.05%)</f>
        <v>#REF!</v>
      </c>
      <c r="M33" s="32" t="e">
        <f t="shared" si="0"/>
        <v>#REF!</v>
      </c>
      <c r="N33" s="3"/>
    </row>
    <row r="34" spans="1:14" s="1" customFormat="1" ht="36.75" customHeight="1" x14ac:dyDescent="0.25">
      <c r="A34" s="8" t="s">
        <v>45</v>
      </c>
      <c r="B34" s="5" t="s">
        <v>46</v>
      </c>
      <c r="C34" s="8" t="s">
        <v>192</v>
      </c>
      <c r="D34" s="8" t="s">
        <v>171</v>
      </c>
      <c r="E34" s="8" t="s">
        <v>33</v>
      </c>
      <c r="F34" s="19" t="e">
        <f>#REF!*1.054</f>
        <v>#REF!</v>
      </c>
      <c r="G34" s="25">
        <v>256.47000000000003</v>
      </c>
      <c r="H34" s="8">
        <v>240</v>
      </c>
      <c r="I34" s="7"/>
      <c r="J34" s="31" t="e">
        <f>F34/#REF!</f>
        <v>#REF!</v>
      </c>
      <c r="K34" s="20" t="e">
        <f>F34-#REF!</f>
        <v>#REF!</v>
      </c>
      <c r="L34" s="32" t="e">
        <f>#REF!+(#REF!*5.05%)</f>
        <v>#REF!</v>
      </c>
      <c r="M34" s="32" t="e">
        <f t="shared" si="0"/>
        <v>#REF!</v>
      </c>
      <c r="N34" s="3"/>
    </row>
    <row r="35" spans="1:14" s="1" customFormat="1" ht="36.75" customHeight="1" x14ac:dyDescent="0.25">
      <c r="A35" s="8" t="s">
        <v>47</v>
      </c>
      <c r="B35" s="5" t="s">
        <v>48</v>
      </c>
      <c r="C35" s="8" t="s">
        <v>192</v>
      </c>
      <c r="D35" s="8" t="s">
        <v>171</v>
      </c>
      <c r="E35" s="8" t="s">
        <v>33</v>
      </c>
      <c r="F35" s="19" t="e">
        <f>#REF!*1.054</f>
        <v>#REF!</v>
      </c>
      <c r="G35" s="25">
        <v>496.98</v>
      </c>
      <c r="H35" s="8">
        <v>465</v>
      </c>
      <c r="I35" s="7"/>
      <c r="J35" s="31" t="e">
        <f>F35/#REF!</f>
        <v>#REF!</v>
      </c>
      <c r="K35" s="20" t="e">
        <f>F35-#REF!</f>
        <v>#REF!</v>
      </c>
      <c r="L35" s="32" t="e">
        <f>#REF!+(#REF!*5.05%)</f>
        <v>#REF!</v>
      </c>
      <c r="M35" s="32" t="e">
        <f t="shared" si="0"/>
        <v>#REF!</v>
      </c>
      <c r="N35" s="3"/>
    </row>
    <row r="36" spans="1:14" s="1" customFormat="1" ht="36.75" customHeight="1" x14ac:dyDescent="0.25">
      <c r="A36" s="8" t="s">
        <v>49</v>
      </c>
      <c r="B36" s="5" t="s">
        <v>50</v>
      </c>
      <c r="C36" s="8" t="s">
        <v>192</v>
      </c>
      <c r="D36" s="8" t="s">
        <v>171</v>
      </c>
      <c r="E36" s="8" t="s">
        <v>33</v>
      </c>
      <c r="F36" s="19" t="e">
        <f>#REF!*1.054</f>
        <v>#REF!</v>
      </c>
      <c r="G36" s="25">
        <v>2258.64</v>
      </c>
      <c r="H36" s="8">
        <v>2113</v>
      </c>
      <c r="I36" s="7"/>
      <c r="J36" s="31" t="e">
        <f>F36/#REF!</f>
        <v>#REF!</v>
      </c>
      <c r="K36" s="20" t="e">
        <f>F36-#REF!</f>
        <v>#REF!</v>
      </c>
      <c r="L36" s="32" t="e">
        <f>#REF!+(#REF!*5.05%)</f>
        <v>#REF!</v>
      </c>
      <c r="M36" s="32" t="e">
        <f t="shared" si="0"/>
        <v>#REF!</v>
      </c>
      <c r="N36" s="3"/>
    </row>
    <row r="37" spans="1:14" s="1" customFormat="1" ht="36.75" customHeight="1" x14ac:dyDescent="0.25">
      <c r="A37" s="8" t="s">
        <v>51</v>
      </c>
      <c r="B37" s="5" t="s">
        <v>52</v>
      </c>
      <c r="C37" s="8" t="s">
        <v>192</v>
      </c>
      <c r="D37" s="8" t="s">
        <v>171</v>
      </c>
      <c r="E37" s="8" t="s">
        <v>33</v>
      </c>
      <c r="F37" s="19" t="e">
        <f>#REF!*1.054</f>
        <v>#REF!</v>
      </c>
      <c r="G37" s="25">
        <v>1849.83</v>
      </c>
      <c r="H37" s="8">
        <v>1731</v>
      </c>
      <c r="I37" s="7"/>
      <c r="J37" s="31" t="e">
        <f>F37/#REF!</f>
        <v>#REF!</v>
      </c>
      <c r="K37" s="20" t="e">
        <f>F37-#REF!</f>
        <v>#REF!</v>
      </c>
      <c r="L37" s="32" t="e">
        <f>#REF!+(#REF!*5.05%)</f>
        <v>#REF!</v>
      </c>
      <c r="M37" s="32" t="e">
        <f t="shared" si="0"/>
        <v>#REF!</v>
      </c>
      <c r="N37" s="3"/>
    </row>
    <row r="38" spans="1:14" s="1" customFormat="1" ht="36.75" customHeight="1" x14ac:dyDescent="0.25">
      <c r="A38" s="8" t="s">
        <v>53</v>
      </c>
      <c r="B38" s="5" t="s">
        <v>54</v>
      </c>
      <c r="C38" s="8" t="s">
        <v>192</v>
      </c>
      <c r="D38" s="8" t="s">
        <v>171</v>
      </c>
      <c r="E38" s="8" t="s">
        <v>33</v>
      </c>
      <c r="F38" s="19" t="e">
        <f>#REF!*1.054</f>
        <v>#REF!</v>
      </c>
      <c r="G38" s="25">
        <v>1272.2</v>
      </c>
      <c r="H38" s="8">
        <v>1190</v>
      </c>
      <c r="I38" s="7"/>
      <c r="J38" s="31" t="e">
        <f>F38/#REF!</f>
        <v>#REF!</v>
      </c>
      <c r="K38" s="20" t="e">
        <f>F38-#REF!</f>
        <v>#REF!</v>
      </c>
      <c r="L38" s="32" t="e">
        <f>#REF!+(#REF!*5.05%)</f>
        <v>#REF!</v>
      </c>
      <c r="M38" s="32" t="e">
        <f t="shared" si="0"/>
        <v>#REF!</v>
      </c>
      <c r="N38" s="3"/>
    </row>
    <row r="39" spans="1:14" s="1" customFormat="1" ht="36.75" customHeight="1" x14ac:dyDescent="0.25">
      <c r="A39" s="8" t="s">
        <v>55</v>
      </c>
      <c r="B39" s="5" t="s">
        <v>56</v>
      </c>
      <c r="C39" s="8" t="s">
        <v>192</v>
      </c>
      <c r="D39" s="8" t="s">
        <v>171</v>
      </c>
      <c r="E39" s="8" t="s">
        <v>33</v>
      </c>
      <c r="F39" s="19" t="e">
        <f>#REF!*1.054</f>
        <v>#REF!</v>
      </c>
      <c r="G39" s="25">
        <v>2992.88</v>
      </c>
      <c r="H39" s="8">
        <v>2800</v>
      </c>
      <c r="I39" s="7"/>
      <c r="J39" s="31" t="e">
        <f>F39/#REF!</f>
        <v>#REF!</v>
      </c>
      <c r="K39" s="20" t="e">
        <f>F39-#REF!</f>
        <v>#REF!</v>
      </c>
      <c r="L39" s="32" t="e">
        <f>#REF!+(#REF!*5.05%)</f>
        <v>#REF!</v>
      </c>
      <c r="M39" s="32" t="e">
        <f t="shared" si="0"/>
        <v>#REF!</v>
      </c>
      <c r="N39" s="3"/>
    </row>
    <row r="40" spans="1:14" s="1" customFormat="1" ht="36.75" customHeight="1" x14ac:dyDescent="0.25">
      <c r="A40" s="8" t="s">
        <v>57</v>
      </c>
      <c r="B40" s="5" t="s">
        <v>58</v>
      </c>
      <c r="C40" s="8" t="s">
        <v>192</v>
      </c>
      <c r="D40" s="8" t="s">
        <v>171</v>
      </c>
      <c r="E40" s="8" t="s">
        <v>33</v>
      </c>
      <c r="F40" s="19" t="e">
        <f>#REF!*1.054</f>
        <v>#REF!</v>
      </c>
      <c r="G40" s="25">
        <v>2717.29</v>
      </c>
      <c r="H40" s="8">
        <v>2542</v>
      </c>
      <c r="I40" s="7"/>
      <c r="J40" s="31" t="e">
        <f>F40/#REF!</f>
        <v>#REF!</v>
      </c>
      <c r="K40" s="20" t="e">
        <f>F40-#REF!</f>
        <v>#REF!</v>
      </c>
      <c r="L40" s="32" t="e">
        <f>#REF!+(#REF!*5.05%)</f>
        <v>#REF!</v>
      </c>
      <c r="M40" s="32" t="e">
        <f t="shared" si="0"/>
        <v>#REF!</v>
      </c>
      <c r="N40" s="3"/>
    </row>
    <row r="41" spans="1:14" s="1" customFormat="1" ht="36.75" customHeight="1" x14ac:dyDescent="0.25">
      <c r="A41" s="8" t="s">
        <v>59</v>
      </c>
      <c r="B41" s="5" t="s">
        <v>60</v>
      </c>
      <c r="C41" s="8" t="s">
        <v>192</v>
      </c>
      <c r="D41" s="8" t="s">
        <v>171</v>
      </c>
      <c r="E41" s="8" t="s">
        <v>33</v>
      </c>
      <c r="F41" s="19" t="e">
        <f>#REF!*1.054</f>
        <v>#REF!</v>
      </c>
      <c r="G41" s="25">
        <v>1011.86</v>
      </c>
      <c r="H41" s="8">
        <v>947</v>
      </c>
      <c r="I41" s="7"/>
      <c r="J41" s="31" t="e">
        <f>F41/#REF!</f>
        <v>#REF!</v>
      </c>
      <c r="K41" s="20" t="e">
        <f>F41-#REF!</f>
        <v>#REF!</v>
      </c>
      <c r="L41" s="32" t="e">
        <f>#REF!+(#REF!*5.05%)</f>
        <v>#REF!</v>
      </c>
      <c r="M41" s="32" t="e">
        <f t="shared" si="0"/>
        <v>#REF!</v>
      </c>
      <c r="N41" s="3"/>
    </row>
    <row r="42" spans="1:14" s="1" customFormat="1" ht="36.75" customHeight="1" x14ac:dyDescent="0.25">
      <c r="A42" s="8" t="s">
        <v>61</v>
      </c>
      <c r="B42" s="5" t="s">
        <v>62</v>
      </c>
      <c r="C42" s="8" t="s">
        <v>192</v>
      </c>
      <c r="D42" s="8" t="s">
        <v>171</v>
      </c>
      <c r="E42" s="8" t="s">
        <v>33</v>
      </c>
      <c r="F42" s="19" t="e">
        <f>#REF!*1.054</f>
        <v>#REF!</v>
      </c>
      <c r="G42" s="25">
        <v>443.39</v>
      </c>
      <c r="H42" s="8">
        <v>415</v>
      </c>
      <c r="I42" s="7"/>
      <c r="J42" s="31" t="e">
        <f>F42/#REF!</f>
        <v>#REF!</v>
      </c>
      <c r="K42" s="20" t="e">
        <f>F42-#REF!</f>
        <v>#REF!</v>
      </c>
      <c r="L42" s="32" t="e">
        <f>#REF!+(#REF!*5.05%)</f>
        <v>#REF!</v>
      </c>
      <c r="M42" s="32" t="e">
        <f t="shared" si="0"/>
        <v>#REF!</v>
      </c>
      <c r="N42" s="3"/>
    </row>
    <row r="43" spans="1:14" s="1" customFormat="1" ht="36.75" customHeight="1" x14ac:dyDescent="0.25">
      <c r="A43" s="8" t="s">
        <v>63</v>
      </c>
      <c r="B43" s="5" t="s">
        <v>64</v>
      </c>
      <c r="C43" s="8" t="s">
        <v>192</v>
      </c>
      <c r="D43" s="8" t="s">
        <v>171</v>
      </c>
      <c r="E43" s="8" t="s">
        <v>33</v>
      </c>
      <c r="F43" s="19" t="e">
        <f>#REF!*1.054</f>
        <v>#REF!</v>
      </c>
      <c r="G43" s="25">
        <v>123.97</v>
      </c>
      <c r="H43" s="8">
        <v>116</v>
      </c>
      <c r="I43" s="7"/>
      <c r="J43" s="31" t="e">
        <f>F43/#REF!</f>
        <v>#REF!</v>
      </c>
      <c r="K43" s="20" t="e">
        <f>F43-#REF!</f>
        <v>#REF!</v>
      </c>
      <c r="L43" s="32" t="e">
        <f>#REF!+(#REF!*5.05%)</f>
        <v>#REF!</v>
      </c>
      <c r="M43" s="32" t="e">
        <f t="shared" si="0"/>
        <v>#REF!</v>
      </c>
      <c r="N43" s="3"/>
    </row>
    <row r="44" spans="1:14" s="1" customFormat="1" ht="36.75" customHeight="1" x14ac:dyDescent="0.25">
      <c r="A44" s="8" t="s">
        <v>65</v>
      </c>
      <c r="B44" s="5" t="s">
        <v>66</v>
      </c>
      <c r="C44" s="8" t="s">
        <v>192</v>
      </c>
      <c r="D44" s="8" t="s">
        <v>171</v>
      </c>
      <c r="E44" s="8" t="s">
        <v>33</v>
      </c>
      <c r="F44" s="19" t="e">
        <f>#REF!*1.054</f>
        <v>#REF!</v>
      </c>
      <c r="G44" s="25">
        <v>938.64</v>
      </c>
      <c r="H44" s="8">
        <v>878</v>
      </c>
      <c r="I44" s="7"/>
      <c r="J44" s="31" t="e">
        <f>F44/#REF!</f>
        <v>#REF!</v>
      </c>
      <c r="K44" s="20" t="e">
        <f>F44-#REF!</f>
        <v>#REF!</v>
      </c>
      <c r="L44" s="32" t="e">
        <f>#REF!+(#REF!*5.05%)</f>
        <v>#REF!</v>
      </c>
      <c r="M44" s="32" t="e">
        <f t="shared" si="0"/>
        <v>#REF!</v>
      </c>
      <c r="N44" s="3"/>
    </row>
    <row r="45" spans="1:14" s="1" customFormat="1" ht="36.75" customHeight="1" x14ac:dyDescent="0.25">
      <c r="A45" s="8" t="s">
        <v>67</v>
      </c>
      <c r="B45" s="5" t="s">
        <v>68</v>
      </c>
      <c r="C45" s="8" t="s">
        <v>192</v>
      </c>
      <c r="D45" s="8" t="s">
        <v>171</v>
      </c>
      <c r="E45" s="8" t="s">
        <v>33</v>
      </c>
      <c r="F45" s="19" t="e">
        <f>#REF!*1.054</f>
        <v>#REF!</v>
      </c>
      <c r="G45" s="25">
        <v>1613.9</v>
      </c>
      <c r="H45" s="8">
        <v>1510</v>
      </c>
      <c r="I45" s="7"/>
      <c r="J45" s="31" t="e">
        <f>F45/#REF!</f>
        <v>#REF!</v>
      </c>
      <c r="K45" s="20" t="e">
        <f>F45-#REF!</f>
        <v>#REF!</v>
      </c>
      <c r="L45" s="32" t="e">
        <f>#REF!+(#REF!*5.05%)</f>
        <v>#REF!</v>
      </c>
      <c r="M45" s="32" t="e">
        <f t="shared" si="0"/>
        <v>#REF!</v>
      </c>
      <c r="N45" s="3"/>
    </row>
    <row r="46" spans="1:14" s="1" customFormat="1" ht="36.75" customHeight="1" x14ac:dyDescent="0.25">
      <c r="A46" s="8" t="s">
        <v>69</v>
      </c>
      <c r="B46" s="5" t="s">
        <v>70</v>
      </c>
      <c r="C46" s="8" t="s">
        <v>192</v>
      </c>
      <c r="D46" s="8" t="s">
        <v>171</v>
      </c>
      <c r="E46" s="8" t="s">
        <v>33</v>
      </c>
      <c r="F46" s="19" t="e">
        <f>#REF!*1.054</f>
        <v>#REF!</v>
      </c>
      <c r="G46" s="25">
        <v>1985.08</v>
      </c>
      <c r="H46" s="8">
        <v>1857</v>
      </c>
      <c r="I46" s="7"/>
      <c r="J46" s="31" t="e">
        <f>F46/#REF!</f>
        <v>#REF!</v>
      </c>
      <c r="K46" s="20" t="e">
        <f>F46-#REF!</f>
        <v>#REF!</v>
      </c>
      <c r="L46" s="32" t="e">
        <f>#REF!+(#REF!*5.05%)</f>
        <v>#REF!</v>
      </c>
      <c r="M46" s="32" t="e">
        <f t="shared" si="0"/>
        <v>#REF!</v>
      </c>
      <c r="N46" s="3"/>
    </row>
    <row r="47" spans="1:14" s="1" customFormat="1" ht="39.75" customHeight="1" x14ac:dyDescent="0.25">
      <c r="A47" s="8" t="s">
        <v>71</v>
      </c>
      <c r="B47" s="5" t="s">
        <v>74</v>
      </c>
      <c r="C47" s="8" t="s">
        <v>192</v>
      </c>
      <c r="D47" s="8" t="s">
        <v>171</v>
      </c>
      <c r="E47" s="8" t="s">
        <v>33</v>
      </c>
      <c r="F47" s="19" t="e">
        <f>#REF!*1.054</f>
        <v>#REF!</v>
      </c>
      <c r="G47" s="25">
        <v>61.98</v>
      </c>
      <c r="H47" s="8">
        <v>58</v>
      </c>
      <c r="I47" s="7"/>
      <c r="J47" s="31" t="e">
        <f>F47/#REF!</f>
        <v>#REF!</v>
      </c>
      <c r="K47" s="20" t="e">
        <f>F47-#REF!</f>
        <v>#REF!</v>
      </c>
      <c r="L47" s="32" t="e">
        <f>#REF!+(#REF!*5.05%)</f>
        <v>#REF!</v>
      </c>
      <c r="M47" s="32" t="e">
        <f t="shared" si="0"/>
        <v>#REF!</v>
      </c>
      <c r="N47" s="3"/>
    </row>
    <row r="48" spans="1:14" s="1" customFormat="1" ht="36.75" customHeight="1" x14ac:dyDescent="0.25">
      <c r="A48" s="8" t="s">
        <v>73</v>
      </c>
      <c r="B48" s="5" t="s">
        <v>76</v>
      </c>
      <c r="C48" s="8" t="s">
        <v>192</v>
      </c>
      <c r="D48" s="8" t="s">
        <v>171</v>
      </c>
      <c r="E48" s="8" t="s">
        <v>77</v>
      </c>
      <c r="F48" s="19" t="e">
        <f>#REF!*1.054</f>
        <v>#REF!</v>
      </c>
      <c r="G48" s="25">
        <v>154.97999999999999</v>
      </c>
      <c r="H48" s="8">
        <v>145</v>
      </c>
      <c r="I48" s="7"/>
      <c r="J48" s="31" t="e">
        <f>F48/#REF!</f>
        <v>#REF!</v>
      </c>
      <c r="K48" s="20" t="e">
        <f>F48-#REF!</f>
        <v>#REF!</v>
      </c>
      <c r="L48" s="32" t="e">
        <f>#REF!+(#REF!*5.05%)</f>
        <v>#REF!</v>
      </c>
      <c r="M48" s="32" t="e">
        <f t="shared" si="0"/>
        <v>#REF!</v>
      </c>
      <c r="N48" s="3"/>
    </row>
    <row r="49" spans="1:14" s="1" customFormat="1" ht="36.75" customHeight="1" x14ac:dyDescent="0.25">
      <c r="A49" s="8" t="s">
        <v>75</v>
      </c>
      <c r="B49" s="5" t="s">
        <v>79</v>
      </c>
      <c r="C49" s="8" t="s">
        <v>192</v>
      </c>
      <c r="D49" s="8" t="s">
        <v>171</v>
      </c>
      <c r="E49" s="8" t="s">
        <v>72</v>
      </c>
      <c r="F49" s="19" t="e">
        <f>#REF!*1.054</f>
        <v>#REF!</v>
      </c>
      <c r="G49" s="25">
        <v>111.15</v>
      </c>
      <c r="H49" s="8">
        <v>104</v>
      </c>
      <c r="I49" s="7"/>
      <c r="J49" s="31" t="e">
        <f>F49/#REF!</f>
        <v>#REF!</v>
      </c>
      <c r="K49" s="20" t="e">
        <f>F49-#REF!</f>
        <v>#REF!</v>
      </c>
      <c r="L49" s="32" t="e">
        <f>#REF!+(#REF!*5.05%)</f>
        <v>#REF!</v>
      </c>
      <c r="M49" s="32" t="e">
        <f t="shared" si="0"/>
        <v>#REF!</v>
      </c>
      <c r="N49" s="3"/>
    </row>
    <row r="50" spans="1:14" s="1" customFormat="1" ht="36.75" customHeight="1" x14ac:dyDescent="0.25">
      <c r="A50" s="8" t="s">
        <v>78</v>
      </c>
      <c r="B50" s="5" t="s">
        <v>81</v>
      </c>
      <c r="C50" s="8" t="s">
        <v>192</v>
      </c>
      <c r="D50" s="8" t="s">
        <v>171</v>
      </c>
      <c r="E50" s="8" t="s">
        <v>72</v>
      </c>
      <c r="F50" s="19" t="e">
        <f>#REF!*1.054</f>
        <v>#REF!</v>
      </c>
      <c r="G50" s="25">
        <v>199.83</v>
      </c>
      <c r="H50" s="8">
        <v>187</v>
      </c>
      <c r="I50" s="7"/>
      <c r="J50" s="31" t="e">
        <f>F50/#REF!</f>
        <v>#REF!</v>
      </c>
      <c r="K50" s="20" t="e">
        <f>F50-#REF!</f>
        <v>#REF!</v>
      </c>
      <c r="L50" s="32" t="e">
        <f>#REF!+(#REF!*5.05%)</f>
        <v>#REF!</v>
      </c>
      <c r="M50" s="32" t="e">
        <f t="shared" si="0"/>
        <v>#REF!</v>
      </c>
      <c r="N50" s="3"/>
    </row>
    <row r="51" spans="1:14" s="1" customFormat="1" ht="36.75" customHeight="1" x14ac:dyDescent="0.25">
      <c r="A51" s="8" t="s">
        <v>80</v>
      </c>
      <c r="B51" s="5" t="s">
        <v>83</v>
      </c>
      <c r="C51" s="8" t="s">
        <v>192</v>
      </c>
      <c r="D51" s="8" t="s">
        <v>171</v>
      </c>
      <c r="E51" s="8" t="s">
        <v>72</v>
      </c>
      <c r="F51" s="19" t="e">
        <f>#REF!*1.054</f>
        <v>#REF!</v>
      </c>
      <c r="G51" s="25">
        <v>473.49</v>
      </c>
      <c r="H51" s="8">
        <v>443</v>
      </c>
      <c r="I51" s="7"/>
      <c r="J51" s="31" t="e">
        <f>F51/#REF!</f>
        <v>#REF!</v>
      </c>
      <c r="K51" s="20" t="e">
        <f>F51-#REF!</f>
        <v>#REF!</v>
      </c>
      <c r="L51" s="32" t="e">
        <f>#REF!+(#REF!*5.05%)</f>
        <v>#REF!</v>
      </c>
      <c r="M51" s="32" t="e">
        <f t="shared" si="0"/>
        <v>#REF!</v>
      </c>
      <c r="N51" s="3"/>
    </row>
    <row r="52" spans="1:14" s="1" customFormat="1" ht="36.75" customHeight="1" x14ac:dyDescent="0.25">
      <c r="A52" s="8" t="s">
        <v>82</v>
      </c>
      <c r="B52" s="5" t="s">
        <v>85</v>
      </c>
      <c r="C52" s="8" t="s">
        <v>192</v>
      </c>
      <c r="D52" s="8" t="s">
        <v>171</v>
      </c>
      <c r="E52" s="8" t="s">
        <v>72</v>
      </c>
      <c r="F52" s="19" t="e">
        <f>#REF!*1.054</f>
        <v>#REF!</v>
      </c>
      <c r="G52" s="25">
        <v>113.29</v>
      </c>
      <c r="H52" s="8">
        <v>106</v>
      </c>
      <c r="I52" s="7"/>
      <c r="J52" s="31" t="e">
        <f>F52/#REF!</f>
        <v>#REF!</v>
      </c>
      <c r="K52" s="20" t="e">
        <f>F52-#REF!</f>
        <v>#REF!</v>
      </c>
      <c r="L52" s="32" t="e">
        <f>#REF!+(#REF!*5.05%)</f>
        <v>#REF!</v>
      </c>
      <c r="M52" s="32" t="e">
        <f t="shared" si="0"/>
        <v>#REF!</v>
      </c>
      <c r="N52" s="3"/>
    </row>
    <row r="53" spans="1:14" s="1" customFormat="1" ht="36.75" customHeight="1" x14ac:dyDescent="0.25">
      <c r="A53" s="8" t="s">
        <v>84</v>
      </c>
      <c r="B53" s="5" t="s">
        <v>87</v>
      </c>
      <c r="C53" s="8" t="s">
        <v>192</v>
      </c>
      <c r="D53" s="8" t="s">
        <v>171</v>
      </c>
      <c r="E53" s="8" t="s">
        <v>72</v>
      </c>
      <c r="F53" s="19" t="e">
        <f>#REF!*1.054</f>
        <v>#REF!</v>
      </c>
      <c r="G53" s="25">
        <v>215.9</v>
      </c>
      <c r="H53" s="8">
        <v>202</v>
      </c>
      <c r="I53" s="7"/>
      <c r="J53" s="31" t="e">
        <f>F53/#REF!</f>
        <v>#REF!</v>
      </c>
      <c r="K53" s="20" t="e">
        <f>F53-#REF!</f>
        <v>#REF!</v>
      </c>
      <c r="L53" s="32" t="e">
        <f>#REF!+(#REF!*5.05%)</f>
        <v>#REF!</v>
      </c>
      <c r="M53" s="32" t="e">
        <f t="shared" si="0"/>
        <v>#REF!</v>
      </c>
      <c r="N53" s="3"/>
    </row>
    <row r="54" spans="1:14" s="1" customFormat="1" ht="36.75" customHeight="1" x14ac:dyDescent="0.25">
      <c r="A54" s="8" t="s">
        <v>86</v>
      </c>
      <c r="B54" s="5" t="s">
        <v>89</v>
      </c>
      <c r="C54" s="8" t="s">
        <v>192</v>
      </c>
      <c r="D54" s="8" t="s">
        <v>171</v>
      </c>
      <c r="E54" s="8" t="s">
        <v>77</v>
      </c>
      <c r="F54" s="19" t="e">
        <f>#REF!*1.054</f>
        <v>#REF!</v>
      </c>
      <c r="G54" s="25">
        <v>1225.42</v>
      </c>
      <c r="H54" s="8">
        <v>1147</v>
      </c>
      <c r="I54" s="7"/>
      <c r="J54" s="31" t="e">
        <f>F54/#REF!</f>
        <v>#REF!</v>
      </c>
      <c r="K54" s="20" t="e">
        <f>F54-#REF!</f>
        <v>#REF!</v>
      </c>
      <c r="L54" s="32" t="e">
        <f>#REF!+(#REF!*5.05%)</f>
        <v>#REF!</v>
      </c>
      <c r="M54" s="32" t="e">
        <f t="shared" si="0"/>
        <v>#REF!</v>
      </c>
      <c r="N54" s="3"/>
    </row>
    <row r="55" spans="1:14" s="1" customFormat="1" ht="36.75" customHeight="1" x14ac:dyDescent="0.25">
      <c r="A55" s="8" t="s">
        <v>88</v>
      </c>
      <c r="B55" s="5" t="s">
        <v>91</v>
      </c>
      <c r="C55" s="8" t="s">
        <v>192</v>
      </c>
      <c r="D55" s="8" t="s">
        <v>171</v>
      </c>
      <c r="E55" s="8" t="s">
        <v>77</v>
      </c>
      <c r="F55" s="19" t="e">
        <f>#REF!*1.054</f>
        <v>#REF!</v>
      </c>
      <c r="G55" s="25">
        <v>1303.73</v>
      </c>
      <c r="H55" s="8">
        <v>1220</v>
      </c>
      <c r="I55" s="7"/>
      <c r="J55" s="31" t="e">
        <f>F55/#REF!</f>
        <v>#REF!</v>
      </c>
      <c r="K55" s="20" t="e">
        <f>F55-#REF!</f>
        <v>#REF!</v>
      </c>
      <c r="L55" s="32" t="e">
        <f>#REF!+(#REF!*5.05%)</f>
        <v>#REF!</v>
      </c>
      <c r="M55" s="32" t="e">
        <f t="shared" si="0"/>
        <v>#REF!</v>
      </c>
      <c r="N55" s="3"/>
    </row>
    <row r="56" spans="1:14" s="1" customFormat="1" ht="36.75" customHeight="1" x14ac:dyDescent="0.25">
      <c r="A56" s="8" t="s">
        <v>90</v>
      </c>
      <c r="B56" s="5" t="s">
        <v>93</v>
      </c>
      <c r="C56" s="8" t="s">
        <v>192</v>
      </c>
      <c r="D56" s="8" t="s">
        <v>171</v>
      </c>
      <c r="E56" s="8" t="s">
        <v>77</v>
      </c>
      <c r="F56" s="19" t="e">
        <f>#REF!*1.054</f>
        <v>#REF!</v>
      </c>
      <c r="G56" s="25">
        <v>342</v>
      </c>
      <c r="H56" s="8">
        <v>320</v>
      </c>
      <c r="I56" s="7"/>
      <c r="J56" s="31" t="e">
        <f>F56/#REF!</f>
        <v>#REF!</v>
      </c>
      <c r="K56" s="20" t="e">
        <f>F56-#REF!</f>
        <v>#REF!</v>
      </c>
      <c r="L56" s="32" t="e">
        <f>#REF!+(#REF!*5.05%)</f>
        <v>#REF!</v>
      </c>
      <c r="M56" s="32" t="e">
        <f t="shared" si="0"/>
        <v>#REF!</v>
      </c>
      <c r="N56" s="3"/>
    </row>
    <row r="57" spans="1:14" s="1" customFormat="1" ht="36.75" customHeight="1" x14ac:dyDescent="0.25">
      <c r="A57" s="8" t="s">
        <v>92</v>
      </c>
      <c r="B57" s="5" t="s">
        <v>95</v>
      </c>
      <c r="C57" s="8" t="s">
        <v>192</v>
      </c>
      <c r="D57" s="8" t="s">
        <v>171</v>
      </c>
      <c r="E57" s="8" t="s">
        <v>77</v>
      </c>
      <c r="F57" s="19" t="e">
        <f>#REF!*1.054</f>
        <v>#REF!</v>
      </c>
      <c r="G57" s="25">
        <v>318.51</v>
      </c>
      <c r="H57" s="8">
        <v>298</v>
      </c>
      <c r="I57" s="7"/>
      <c r="J57" s="31" t="e">
        <f>F57/#REF!</f>
        <v>#REF!</v>
      </c>
      <c r="K57" s="20" t="e">
        <f>F57-#REF!</f>
        <v>#REF!</v>
      </c>
      <c r="L57" s="32" t="e">
        <f>#REF!+(#REF!*5.05%)</f>
        <v>#REF!</v>
      </c>
      <c r="M57" s="32" t="e">
        <f t="shared" si="0"/>
        <v>#REF!</v>
      </c>
      <c r="N57" s="3"/>
    </row>
    <row r="58" spans="1:14" s="1" customFormat="1" ht="36.75" customHeight="1" x14ac:dyDescent="0.25">
      <c r="A58" s="8" t="s">
        <v>94</v>
      </c>
      <c r="B58" s="5" t="s">
        <v>97</v>
      </c>
      <c r="C58" s="8" t="s">
        <v>192</v>
      </c>
      <c r="D58" s="8" t="s">
        <v>171</v>
      </c>
      <c r="E58" s="8" t="s">
        <v>77</v>
      </c>
      <c r="F58" s="19" t="e">
        <f>#REF!*1.054</f>
        <v>#REF!</v>
      </c>
      <c r="G58" s="25">
        <v>413.59</v>
      </c>
      <c r="H58" s="8">
        <v>387</v>
      </c>
      <c r="I58" s="7"/>
      <c r="J58" s="31" t="e">
        <f>F58/#REF!</f>
        <v>#REF!</v>
      </c>
      <c r="K58" s="20" t="e">
        <f>F58-#REF!</f>
        <v>#REF!</v>
      </c>
      <c r="L58" s="32" t="e">
        <f>#REF!+(#REF!*5.05%)</f>
        <v>#REF!</v>
      </c>
      <c r="M58" s="32" t="e">
        <f t="shared" si="0"/>
        <v>#REF!</v>
      </c>
      <c r="N58" s="3"/>
    </row>
    <row r="59" spans="1:14" s="1" customFormat="1" ht="36.75" customHeight="1" x14ac:dyDescent="0.25">
      <c r="A59" s="8" t="s">
        <v>96</v>
      </c>
      <c r="B59" s="5" t="s">
        <v>99</v>
      </c>
      <c r="C59" s="8" t="s">
        <v>192</v>
      </c>
      <c r="D59" s="8" t="s">
        <v>171</v>
      </c>
      <c r="E59" s="8" t="s">
        <v>77</v>
      </c>
      <c r="F59" s="19" t="e">
        <f>#REF!*1.054</f>
        <v>#REF!</v>
      </c>
      <c r="G59" s="25">
        <v>457.63</v>
      </c>
      <c r="H59" s="8">
        <v>428</v>
      </c>
      <c r="I59" s="7"/>
      <c r="J59" s="31" t="e">
        <f>F59/#REF!</f>
        <v>#REF!</v>
      </c>
      <c r="K59" s="20" t="e">
        <f>F59-#REF!</f>
        <v>#REF!</v>
      </c>
      <c r="L59" s="32" t="e">
        <f>#REF!+(#REF!*5.05%)</f>
        <v>#REF!</v>
      </c>
      <c r="M59" s="32" t="e">
        <f t="shared" si="0"/>
        <v>#REF!</v>
      </c>
      <c r="N59" s="3"/>
    </row>
    <row r="60" spans="1:14" s="1" customFormat="1" ht="36.75" customHeight="1" x14ac:dyDescent="0.25">
      <c r="A60" s="8" t="s">
        <v>98</v>
      </c>
      <c r="B60" s="5" t="s">
        <v>101</v>
      </c>
      <c r="C60" s="8" t="s">
        <v>192</v>
      </c>
      <c r="D60" s="8" t="s">
        <v>171</v>
      </c>
      <c r="E60" s="8" t="s">
        <v>77</v>
      </c>
      <c r="F60" s="19" t="e">
        <f>#REF!*1.054</f>
        <v>#REF!</v>
      </c>
      <c r="G60" s="25">
        <v>503.39</v>
      </c>
      <c r="H60" s="8">
        <v>471</v>
      </c>
      <c r="I60" s="7"/>
      <c r="J60" s="31" t="e">
        <f>F60/#REF!</f>
        <v>#REF!</v>
      </c>
      <c r="K60" s="20" t="e">
        <f>F60-#REF!</f>
        <v>#REF!</v>
      </c>
      <c r="L60" s="32" t="e">
        <f>#REF!+(#REF!*5.05%)</f>
        <v>#REF!</v>
      </c>
      <c r="M60" s="32" t="e">
        <f t="shared" si="0"/>
        <v>#REF!</v>
      </c>
      <c r="N60" s="3"/>
    </row>
    <row r="61" spans="1:14" s="1" customFormat="1" ht="36.75" customHeight="1" x14ac:dyDescent="0.25">
      <c r="A61" s="8" t="s">
        <v>100</v>
      </c>
      <c r="B61" s="5" t="s">
        <v>103</v>
      </c>
      <c r="C61" s="8" t="s">
        <v>192</v>
      </c>
      <c r="D61" s="8" t="s">
        <v>171</v>
      </c>
      <c r="E61" s="8" t="s">
        <v>77</v>
      </c>
      <c r="F61" s="19" t="e">
        <f>#REF!*1.054</f>
        <v>#REF!</v>
      </c>
      <c r="G61" s="25">
        <v>608.14</v>
      </c>
      <c r="H61" s="8">
        <v>569</v>
      </c>
      <c r="I61" s="7"/>
      <c r="J61" s="31" t="e">
        <f>F61/#REF!</f>
        <v>#REF!</v>
      </c>
      <c r="K61" s="20" t="e">
        <f>F61-#REF!</f>
        <v>#REF!</v>
      </c>
      <c r="L61" s="32" t="e">
        <f>#REF!+(#REF!*5.05%)</f>
        <v>#REF!</v>
      </c>
      <c r="M61" s="32" t="e">
        <f t="shared" si="0"/>
        <v>#REF!</v>
      </c>
      <c r="N61" s="3"/>
    </row>
    <row r="62" spans="1:14" s="1" customFormat="1" ht="41.25" customHeight="1" x14ac:dyDescent="0.25">
      <c r="A62" s="8" t="s">
        <v>102</v>
      </c>
      <c r="B62" s="5" t="s">
        <v>105</v>
      </c>
      <c r="C62" s="8" t="s">
        <v>192</v>
      </c>
      <c r="D62" s="8" t="s">
        <v>171</v>
      </c>
      <c r="E62" s="8" t="s">
        <v>77</v>
      </c>
      <c r="F62" s="19" t="e">
        <f>#REF!*1.054</f>
        <v>#REF!</v>
      </c>
      <c r="G62" s="25">
        <v>923.39</v>
      </c>
      <c r="H62" s="8">
        <v>864</v>
      </c>
      <c r="I62" s="7"/>
      <c r="J62" s="31" t="e">
        <f>F62/#REF!</f>
        <v>#REF!</v>
      </c>
      <c r="K62" s="20" t="e">
        <f>F62-#REF!</f>
        <v>#REF!</v>
      </c>
      <c r="L62" s="32" t="e">
        <f>#REF!+(#REF!*5.05%)</f>
        <v>#REF!</v>
      </c>
      <c r="M62" s="32" t="e">
        <f t="shared" si="0"/>
        <v>#REF!</v>
      </c>
      <c r="N62" s="3"/>
    </row>
    <row r="63" spans="1:14" s="1" customFormat="1" ht="36.75" customHeight="1" x14ac:dyDescent="0.25">
      <c r="A63" s="8" t="s">
        <v>104</v>
      </c>
      <c r="B63" s="5" t="s">
        <v>107</v>
      </c>
      <c r="C63" s="8" t="s">
        <v>192</v>
      </c>
      <c r="D63" s="8" t="s">
        <v>171</v>
      </c>
      <c r="E63" s="8" t="s">
        <v>77</v>
      </c>
      <c r="F63" s="19" t="e">
        <f>#REF!*1.054</f>
        <v>#REF!</v>
      </c>
      <c r="G63" s="25">
        <v>827.29</v>
      </c>
      <c r="H63" s="8">
        <v>774</v>
      </c>
      <c r="I63" s="7"/>
      <c r="J63" s="31" t="e">
        <f>F63/#REF!</f>
        <v>#REF!</v>
      </c>
      <c r="K63" s="20" t="e">
        <f>F63-#REF!</f>
        <v>#REF!</v>
      </c>
      <c r="L63" s="32" t="e">
        <f>#REF!+(#REF!*5.05%)</f>
        <v>#REF!</v>
      </c>
      <c r="M63" s="32" t="e">
        <f t="shared" si="0"/>
        <v>#REF!</v>
      </c>
      <c r="N63" s="3"/>
    </row>
    <row r="64" spans="1:14" s="1" customFormat="1" ht="36.75" customHeight="1" x14ac:dyDescent="0.25">
      <c r="A64" s="8" t="s">
        <v>106</v>
      </c>
      <c r="B64" s="5" t="s">
        <v>109</v>
      </c>
      <c r="C64" s="8" t="s">
        <v>192</v>
      </c>
      <c r="D64" s="8" t="s">
        <v>171</v>
      </c>
      <c r="E64" s="8" t="s">
        <v>77</v>
      </c>
      <c r="F64" s="19" t="e">
        <f>#REF!*1.054</f>
        <v>#REF!</v>
      </c>
      <c r="G64" s="25">
        <v>828.31</v>
      </c>
      <c r="H64" s="8">
        <v>775</v>
      </c>
      <c r="I64" s="7"/>
      <c r="J64" s="31" t="e">
        <f>F64/#REF!</f>
        <v>#REF!</v>
      </c>
      <c r="K64" s="20" t="e">
        <f>F64-#REF!</f>
        <v>#REF!</v>
      </c>
      <c r="L64" s="32" t="e">
        <f>#REF!+(#REF!*5.05%)</f>
        <v>#REF!</v>
      </c>
      <c r="M64" s="32" t="e">
        <f t="shared" si="0"/>
        <v>#REF!</v>
      </c>
      <c r="N64" s="3"/>
    </row>
    <row r="65" spans="1:14" s="1" customFormat="1" ht="36.75" customHeight="1" x14ac:dyDescent="0.25">
      <c r="A65" s="8" t="s">
        <v>108</v>
      </c>
      <c r="B65" s="5" t="s">
        <v>111</v>
      </c>
      <c r="C65" s="8" t="s">
        <v>192</v>
      </c>
      <c r="D65" s="8" t="s">
        <v>171</v>
      </c>
      <c r="E65" s="8" t="s">
        <v>77</v>
      </c>
      <c r="F65" s="19" t="e">
        <f>#REF!*1.054</f>
        <v>#REF!</v>
      </c>
      <c r="G65" s="25">
        <v>850.78</v>
      </c>
      <c r="H65" s="8">
        <v>796</v>
      </c>
      <c r="I65" s="7"/>
      <c r="J65" s="31" t="e">
        <f>F65/#REF!</f>
        <v>#REF!</v>
      </c>
      <c r="K65" s="20" t="e">
        <f>F65-#REF!</f>
        <v>#REF!</v>
      </c>
      <c r="L65" s="32" t="e">
        <f>#REF!+(#REF!*5.05%)</f>
        <v>#REF!</v>
      </c>
      <c r="M65" s="32" t="e">
        <f t="shared" si="0"/>
        <v>#REF!</v>
      </c>
      <c r="N65" s="3"/>
    </row>
    <row r="66" spans="1:14" s="1" customFormat="1" ht="36.75" customHeight="1" x14ac:dyDescent="0.25">
      <c r="A66" s="8" t="s">
        <v>110</v>
      </c>
      <c r="B66" s="5" t="s">
        <v>113</v>
      </c>
      <c r="C66" s="8" t="s">
        <v>192</v>
      </c>
      <c r="D66" s="8" t="s">
        <v>171</v>
      </c>
      <c r="E66" s="8" t="s">
        <v>77</v>
      </c>
      <c r="F66" s="19" t="e">
        <f>#REF!*1.054</f>
        <v>#REF!</v>
      </c>
      <c r="G66" s="25">
        <v>920.34</v>
      </c>
      <c r="H66" s="8">
        <v>861</v>
      </c>
      <c r="I66" s="7"/>
      <c r="J66" s="31" t="e">
        <f>F66/#REF!</f>
        <v>#REF!</v>
      </c>
      <c r="K66" s="20" t="e">
        <f>F66-#REF!</f>
        <v>#REF!</v>
      </c>
      <c r="L66" s="32" t="e">
        <f>#REF!+(#REF!*5.05%)</f>
        <v>#REF!</v>
      </c>
      <c r="M66" s="32" t="e">
        <f t="shared" si="0"/>
        <v>#REF!</v>
      </c>
      <c r="N66" s="3"/>
    </row>
    <row r="67" spans="1:14" s="1" customFormat="1" ht="36.75" customHeight="1" x14ac:dyDescent="0.25">
      <c r="A67" s="8" t="s">
        <v>112</v>
      </c>
      <c r="B67" s="5" t="s">
        <v>115</v>
      </c>
      <c r="C67" s="8" t="s">
        <v>192</v>
      </c>
      <c r="D67" s="8" t="s">
        <v>171</v>
      </c>
      <c r="E67" s="8" t="s">
        <v>77</v>
      </c>
      <c r="F67" s="19" t="e">
        <f>#REF!*1.054</f>
        <v>#REF!</v>
      </c>
      <c r="G67" s="25">
        <v>967.12</v>
      </c>
      <c r="H67" s="8">
        <v>905</v>
      </c>
      <c r="I67" s="7"/>
      <c r="J67" s="31" t="e">
        <f>F67/#REF!</f>
        <v>#REF!</v>
      </c>
      <c r="K67" s="20" t="e">
        <f>F67-#REF!</f>
        <v>#REF!</v>
      </c>
      <c r="L67" s="32" t="e">
        <f>#REF!+(#REF!*5.05%)</f>
        <v>#REF!</v>
      </c>
      <c r="M67" s="32" t="e">
        <f t="shared" si="0"/>
        <v>#REF!</v>
      </c>
      <c r="N67" s="3"/>
    </row>
    <row r="68" spans="1:14" s="1" customFormat="1" ht="36.75" customHeight="1" x14ac:dyDescent="0.25">
      <c r="A68" s="8" t="s">
        <v>114</v>
      </c>
      <c r="B68" s="5" t="s">
        <v>117</v>
      </c>
      <c r="C68" s="8" t="s">
        <v>192</v>
      </c>
      <c r="D68" s="8" t="s">
        <v>171</v>
      </c>
      <c r="E68" s="8" t="s">
        <v>77</v>
      </c>
      <c r="F68" s="19" t="e">
        <f>#REF!*1.054</f>
        <v>#REF!</v>
      </c>
      <c r="G68" s="25">
        <v>8.98</v>
      </c>
      <c r="H68" s="11">
        <v>8.4</v>
      </c>
      <c r="I68" s="7"/>
      <c r="J68" s="31" t="e">
        <f>F68/#REF!</f>
        <v>#REF!</v>
      </c>
      <c r="K68" s="20" t="e">
        <f>F68-#REF!</f>
        <v>#REF!</v>
      </c>
      <c r="L68" s="32" t="e">
        <f>#REF!+(#REF!*5.05%)</f>
        <v>#REF!</v>
      </c>
      <c r="M68" s="32" t="e">
        <f t="shared" si="0"/>
        <v>#REF!</v>
      </c>
      <c r="N68" s="3"/>
    </row>
    <row r="69" spans="1:14" s="1" customFormat="1" ht="36.75" customHeight="1" x14ac:dyDescent="0.25">
      <c r="A69" s="8" t="s">
        <v>116</v>
      </c>
      <c r="B69" s="5" t="s">
        <v>119</v>
      </c>
      <c r="C69" s="8" t="s">
        <v>192</v>
      </c>
      <c r="D69" s="8" t="s">
        <v>171</v>
      </c>
      <c r="E69" s="8" t="s">
        <v>77</v>
      </c>
      <c r="F69" s="19" t="e">
        <f>#REF!*1.054</f>
        <v>#REF!</v>
      </c>
      <c r="G69" s="25">
        <v>193.42</v>
      </c>
      <c r="H69" s="8">
        <v>181</v>
      </c>
      <c r="I69" s="7"/>
      <c r="J69" s="31" t="e">
        <f>F69/#REF!</f>
        <v>#REF!</v>
      </c>
      <c r="K69" s="20" t="e">
        <f>F69-#REF!</f>
        <v>#REF!</v>
      </c>
      <c r="L69" s="32" t="e">
        <f>#REF!+(#REF!*5.05%)</f>
        <v>#REF!</v>
      </c>
      <c r="M69" s="32" t="e">
        <f t="shared" si="0"/>
        <v>#REF!</v>
      </c>
      <c r="N69" s="3"/>
    </row>
    <row r="70" spans="1:14" s="1" customFormat="1" ht="41.25" customHeight="1" x14ac:dyDescent="0.25">
      <c r="A70" s="8" t="s">
        <v>118</v>
      </c>
      <c r="B70" s="5" t="s">
        <v>121</v>
      </c>
      <c r="C70" s="8" t="s">
        <v>192</v>
      </c>
      <c r="D70" s="8" t="s">
        <v>171</v>
      </c>
      <c r="E70" s="8" t="s">
        <v>77</v>
      </c>
      <c r="F70" s="19" t="e">
        <f>#REF!*1.054</f>
        <v>#REF!</v>
      </c>
      <c r="G70" s="25">
        <v>304.58</v>
      </c>
      <c r="H70" s="8">
        <v>285</v>
      </c>
      <c r="I70" s="7"/>
      <c r="J70" s="31" t="e">
        <f>F70/#REF!</f>
        <v>#REF!</v>
      </c>
      <c r="K70" s="20" t="e">
        <f>F70-#REF!</f>
        <v>#REF!</v>
      </c>
      <c r="L70" s="32" t="e">
        <f>#REF!+(#REF!*5.05%)</f>
        <v>#REF!</v>
      </c>
      <c r="M70" s="32" t="e">
        <f t="shared" si="0"/>
        <v>#REF!</v>
      </c>
      <c r="N70" s="3"/>
    </row>
    <row r="71" spans="1:14" s="1" customFormat="1" ht="36.75" customHeight="1" x14ac:dyDescent="0.25">
      <c r="A71" s="8" t="s">
        <v>120</v>
      </c>
      <c r="B71" s="5" t="s">
        <v>123</v>
      </c>
      <c r="C71" s="8" t="s">
        <v>192</v>
      </c>
      <c r="D71" s="8" t="s">
        <v>171</v>
      </c>
      <c r="E71" s="8" t="s">
        <v>33</v>
      </c>
      <c r="F71" s="19" t="e">
        <f>#REF!*1.054</f>
        <v>#REF!</v>
      </c>
      <c r="G71" s="25">
        <v>1562.03</v>
      </c>
      <c r="H71" s="8">
        <v>1461</v>
      </c>
      <c r="I71" s="7"/>
      <c r="J71" s="31" t="e">
        <f>F71/#REF!</f>
        <v>#REF!</v>
      </c>
      <c r="K71" s="20" t="e">
        <f>F71-#REF!</f>
        <v>#REF!</v>
      </c>
      <c r="L71" s="32" t="e">
        <f>#REF!+(#REF!*5.05%)</f>
        <v>#REF!</v>
      </c>
      <c r="M71" s="32" t="e">
        <f t="shared" si="0"/>
        <v>#REF!</v>
      </c>
      <c r="N71" s="3"/>
    </row>
    <row r="72" spans="1:14" s="1" customFormat="1" ht="36.75" customHeight="1" x14ac:dyDescent="0.25">
      <c r="A72" s="8" t="s">
        <v>122</v>
      </c>
      <c r="B72" s="5" t="s">
        <v>125</v>
      </c>
      <c r="C72" s="8" t="s">
        <v>192</v>
      </c>
      <c r="D72" s="8" t="s">
        <v>171</v>
      </c>
      <c r="E72" s="8" t="s">
        <v>33</v>
      </c>
      <c r="F72" s="19" t="e">
        <f>#REF!*1.054</f>
        <v>#REF!</v>
      </c>
      <c r="G72" s="25">
        <v>29.93</v>
      </c>
      <c r="H72" s="8">
        <v>28</v>
      </c>
      <c r="I72" s="7"/>
      <c r="J72" s="31" t="e">
        <f>F72/#REF!</f>
        <v>#REF!</v>
      </c>
      <c r="K72" s="20" t="e">
        <f>F72-#REF!</f>
        <v>#REF!</v>
      </c>
      <c r="L72" s="32" t="e">
        <f>#REF!+(#REF!*5.05%)</f>
        <v>#REF!</v>
      </c>
      <c r="M72" s="32" t="e">
        <f t="shared" si="0"/>
        <v>#REF!</v>
      </c>
      <c r="N72" s="3"/>
    </row>
    <row r="73" spans="1:14" s="1" customFormat="1" ht="36.75" customHeight="1" x14ac:dyDescent="0.25">
      <c r="A73" s="8" t="s">
        <v>124</v>
      </c>
      <c r="B73" s="5" t="s">
        <v>127</v>
      </c>
      <c r="C73" s="8" t="s">
        <v>192</v>
      </c>
      <c r="D73" s="8" t="s">
        <v>171</v>
      </c>
      <c r="E73" s="8" t="s">
        <v>33</v>
      </c>
      <c r="F73" s="19" t="e">
        <f>#REF!*1.054</f>
        <v>#REF!</v>
      </c>
      <c r="G73" s="25">
        <v>59.85</v>
      </c>
      <c r="H73" s="8">
        <v>56</v>
      </c>
      <c r="I73" s="7"/>
      <c r="J73" s="31" t="e">
        <f>F73/#REF!</f>
        <v>#REF!</v>
      </c>
      <c r="K73" s="20" t="e">
        <f>F73-#REF!</f>
        <v>#REF!</v>
      </c>
      <c r="L73" s="32" t="e">
        <f>#REF!+(#REF!*5.05%)</f>
        <v>#REF!</v>
      </c>
      <c r="M73" s="32" t="e">
        <f t="shared" si="0"/>
        <v>#REF!</v>
      </c>
      <c r="N73" s="3"/>
    </row>
    <row r="74" spans="1:14" s="1" customFormat="1" ht="36.75" customHeight="1" x14ac:dyDescent="0.25">
      <c r="A74" s="8" t="s">
        <v>126</v>
      </c>
      <c r="B74" s="5" t="s">
        <v>129</v>
      </c>
      <c r="C74" s="8" t="s">
        <v>192</v>
      </c>
      <c r="D74" s="8" t="s">
        <v>171</v>
      </c>
      <c r="E74" s="8" t="s">
        <v>33</v>
      </c>
      <c r="F74" s="19" t="e">
        <f>#REF!*1.054</f>
        <v>#REF!</v>
      </c>
      <c r="G74" s="25">
        <v>400.68</v>
      </c>
      <c r="H74" s="8">
        <v>375</v>
      </c>
      <c r="I74" s="7"/>
      <c r="J74" s="31" t="e">
        <f>F74/#REF!</f>
        <v>#REF!</v>
      </c>
      <c r="K74" s="20" t="e">
        <f>F74-#REF!</f>
        <v>#REF!</v>
      </c>
      <c r="L74" s="32" t="e">
        <f>#REF!+(#REF!*5.05%)</f>
        <v>#REF!</v>
      </c>
      <c r="M74" s="32" t="e">
        <f t="shared" si="0"/>
        <v>#REF!</v>
      </c>
      <c r="N74" s="3"/>
    </row>
    <row r="75" spans="1:14" s="1" customFormat="1" ht="36.75" customHeight="1" x14ac:dyDescent="0.25">
      <c r="A75" s="8" t="s">
        <v>128</v>
      </c>
      <c r="B75" s="5" t="s">
        <v>131</v>
      </c>
      <c r="C75" s="8" t="s">
        <v>192</v>
      </c>
      <c r="D75" s="8" t="s">
        <v>171</v>
      </c>
      <c r="E75" s="8" t="s">
        <v>33</v>
      </c>
      <c r="F75" s="19" t="e">
        <f>#REF!*1.054</f>
        <v>#REF!</v>
      </c>
      <c r="G75" s="25">
        <v>441.36</v>
      </c>
      <c r="H75" s="8">
        <v>413</v>
      </c>
      <c r="I75" s="7"/>
      <c r="J75" s="31" t="e">
        <f>F75/#REF!</f>
        <v>#REF!</v>
      </c>
      <c r="K75" s="20" t="e">
        <f>F75-#REF!</f>
        <v>#REF!</v>
      </c>
      <c r="L75" s="32" t="e">
        <f>#REF!+(#REF!*5.05%)</f>
        <v>#REF!</v>
      </c>
      <c r="M75" s="32" t="e">
        <f t="shared" si="0"/>
        <v>#REF!</v>
      </c>
      <c r="N75" s="3"/>
    </row>
    <row r="76" spans="1:14" s="1" customFormat="1" ht="36.75" customHeight="1" x14ac:dyDescent="0.25">
      <c r="A76" s="8" t="s">
        <v>130</v>
      </c>
      <c r="B76" s="5" t="s">
        <v>133</v>
      </c>
      <c r="C76" s="8" t="s">
        <v>192</v>
      </c>
      <c r="D76" s="8" t="s">
        <v>171</v>
      </c>
      <c r="E76" s="8" t="s">
        <v>33</v>
      </c>
      <c r="F76" s="19" t="e">
        <f>#REF!*1.054</f>
        <v>#REF!</v>
      </c>
      <c r="G76" s="25">
        <v>806.95</v>
      </c>
      <c r="H76" s="8">
        <v>755</v>
      </c>
      <c r="I76" s="7"/>
      <c r="J76" s="31" t="e">
        <f>F76/#REF!</f>
        <v>#REF!</v>
      </c>
      <c r="K76" s="20" t="e">
        <f>F76-#REF!</f>
        <v>#REF!</v>
      </c>
      <c r="L76" s="32" t="e">
        <f>#REF!+(#REF!*5.05%)</f>
        <v>#REF!</v>
      </c>
      <c r="M76" s="32" t="e">
        <f t="shared" si="0"/>
        <v>#REF!</v>
      </c>
      <c r="N76" s="3"/>
    </row>
    <row r="77" spans="1:14" s="1" customFormat="1" ht="36.75" customHeight="1" x14ac:dyDescent="0.25">
      <c r="A77" s="8" t="s">
        <v>132</v>
      </c>
      <c r="B77" s="5" t="s">
        <v>135</v>
      </c>
      <c r="C77" s="8" t="s">
        <v>192</v>
      </c>
      <c r="D77" s="8" t="s">
        <v>171</v>
      </c>
      <c r="E77" s="8" t="s">
        <v>33</v>
      </c>
      <c r="F77" s="19" t="e">
        <f>#REF!*1.054</f>
        <v>#REF!</v>
      </c>
      <c r="G77" s="25">
        <v>113.29</v>
      </c>
      <c r="H77" s="8">
        <v>106</v>
      </c>
      <c r="I77" s="7"/>
      <c r="J77" s="31" t="e">
        <f>F77/#REF!</f>
        <v>#REF!</v>
      </c>
      <c r="K77" s="20" t="e">
        <f>F77-#REF!</f>
        <v>#REF!</v>
      </c>
      <c r="L77" s="32" t="e">
        <f>#REF!+(#REF!*5.05%)</f>
        <v>#REF!</v>
      </c>
      <c r="M77" s="32" t="e">
        <f t="shared" si="0"/>
        <v>#REF!</v>
      </c>
      <c r="N77" s="3"/>
    </row>
    <row r="78" spans="1:14" s="1" customFormat="1" ht="36.75" customHeight="1" x14ac:dyDescent="0.25">
      <c r="A78" s="8" t="s">
        <v>134</v>
      </c>
      <c r="B78" s="5" t="s">
        <v>137</v>
      </c>
      <c r="C78" s="8" t="s">
        <v>192</v>
      </c>
      <c r="D78" s="8" t="s">
        <v>171</v>
      </c>
      <c r="E78" s="8" t="s">
        <v>33</v>
      </c>
      <c r="F78" s="19" t="e">
        <f>#REF!*1.054</f>
        <v>#REF!</v>
      </c>
      <c r="G78" s="25">
        <v>113.29</v>
      </c>
      <c r="H78" s="8">
        <v>106</v>
      </c>
      <c r="I78" s="7"/>
      <c r="J78" s="31" t="e">
        <f>F78/#REF!</f>
        <v>#REF!</v>
      </c>
      <c r="K78" s="20" t="e">
        <f>F78-#REF!</f>
        <v>#REF!</v>
      </c>
      <c r="L78" s="32" t="e">
        <f>#REF!+(#REF!*5.05%)</f>
        <v>#REF!</v>
      </c>
      <c r="M78" s="32" t="e">
        <f t="shared" si="0"/>
        <v>#REF!</v>
      </c>
      <c r="N78" s="3"/>
    </row>
    <row r="79" spans="1:14" s="1" customFormat="1" ht="36.75" customHeight="1" x14ac:dyDescent="0.25">
      <c r="A79" s="8" t="s">
        <v>136</v>
      </c>
      <c r="B79" s="5" t="s">
        <v>140</v>
      </c>
      <c r="C79" s="8" t="s">
        <v>192</v>
      </c>
      <c r="D79" s="8" t="s">
        <v>171</v>
      </c>
      <c r="E79" s="8" t="s">
        <v>33</v>
      </c>
      <c r="F79" s="19" t="e">
        <f>#REF!*1.054</f>
        <v>#REF!</v>
      </c>
      <c r="G79" s="25">
        <v>160.27000000000001</v>
      </c>
      <c r="H79" s="8">
        <v>150</v>
      </c>
      <c r="I79" s="7"/>
      <c r="J79" s="31" t="e">
        <f>F79/#REF!</f>
        <v>#REF!</v>
      </c>
      <c r="K79" s="20" t="e">
        <f>F79-#REF!</f>
        <v>#REF!</v>
      </c>
      <c r="L79" s="32" t="e">
        <f>#REF!+(#REF!*5.05%)</f>
        <v>#REF!</v>
      </c>
      <c r="M79" s="32" t="e">
        <f t="shared" si="0"/>
        <v>#REF!</v>
      </c>
      <c r="N79" s="3"/>
    </row>
    <row r="80" spans="1:14" s="1" customFormat="1" ht="36.75" customHeight="1" x14ac:dyDescent="0.25">
      <c r="A80" s="8" t="s">
        <v>138</v>
      </c>
      <c r="B80" s="5" t="s">
        <v>142</v>
      </c>
      <c r="C80" s="8" t="s">
        <v>192</v>
      </c>
      <c r="D80" s="8" t="s">
        <v>171</v>
      </c>
      <c r="E80" s="8" t="s">
        <v>33</v>
      </c>
      <c r="F80" s="19" t="e">
        <f>#REF!*1.054</f>
        <v>#REF!</v>
      </c>
      <c r="G80" s="25">
        <v>510.92</v>
      </c>
      <c r="H80" s="8">
        <v>478</v>
      </c>
      <c r="I80" s="7"/>
      <c r="J80" s="31" t="e">
        <f>F80/#REF!</f>
        <v>#REF!</v>
      </c>
      <c r="K80" s="20" t="e">
        <f>F80-#REF!</f>
        <v>#REF!</v>
      </c>
      <c r="L80" s="32" t="e">
        <f>#REF!+(#REF!*5.05%)</f>
        <v>#REF!</v>
      </c>
      <c r="M80" s="32" t="e">
        <f t="shared" si="0"/>
        <v>#REF!</v>
      </c>
      <c r="N80" s="3"/>
    </row>
    <row r="81" spans="1:14" s="1" customFormat="1" ht="64.5" customHeight="1" x14ac:dyDescent="0.25">
      <c r="A81" s="8" t="s">
        <v>139</v>
      </c>
      <c r="B81" s="5" t="s">
        <v>144</v>
      </c>
      <c r="C81" s="8" t="s">
        <v>192</v>
      </c>
      <c r="D81" s="8" t="s">
        <v>171</v>
      </c>
      <c r="E81" s="8" t="s">
        <v>33</v>
      </c>
      <c r="F81" s="19" t="e">
        <f>#REF!*1.054</f>
        <v>#REF!</v>
      </c>
      <c r="G81" s="25">
        <v>3112.37</v>
      </c>
      <c r="H81" s="8">
        <v>2912</v>
      </c>
      <c r="I81" s="7"/>
      <c r="J81" s="31" t="e">
        <f>F81/#REF!</f>
        <v>#REF!</v>
      </c>
      <c r="K81" s="20" t="e">
        <f>F81-#REF!</f>
        <v>#REF!</v>
      </c>
      <c r="L81" s="32" t="e">
        <f>#REF!+(#REF!*5.05%)</f>
        <v>#REF!</v>
      </c>
      <c r="M81" s="32" t="e">
        <f t="shared" si="0"/>
        <v>#REF!</v>
      </c>
      <c r="N81" s="3"/>
    </row>
    <row r="82" spans="1:14" s="1" customFormat="1" ht="64.5" customHeight="1" x14ac:dyDescent="0.25">
      <c r="A82" s="8" t="s">
        <v>141</v>
      </c>
      <c r="B82" s="5" t="s">
        <v>146</v>
      </c>
      <c r="C82" s="8" t="s">
        <v>192</v>
      </c>
      <c r="D82" s="8" t="s">
        <v>171</v>
      </c>
      <c r="E82" s="8" t="s">
        <v>33</v>
      </c>
      <c r="F82" s="19" t="e">
        <f>#REF!*1.054</f>
        <v>#REF!</v>
      </c>
      <c r="G82" s="25">
        <v>2104.0700000000002</v>
      </c>
      <c r="H82" s="8">
        <v>1969</v>
      </c>
      <c r="I82" s="7"/>
      <c r="J82" s="31" t="e">
        <f>F82/#REF!</f>
        <v>#REF!</v>
      </c>
      <c r="K82" s="20" t="e">
        <f>F82-#REF!</f>
        <v>#REF!</v>
      </c>
      <c r="L82" s="32" t="e">
        <f>#REF!+(#REF!*5.05%)</f>
        <v>#REF!</v>
      </c>
      <c r="M82" s="32" t="e">
        <f t="shared" si="0"/>
        <v>#REF!</v>
      </c>
      <c r="N82" s="3"/>
    </row>
    <row r="83" spans="1:14" s="1" customFormat="1" ht="64.5" customHeight="1" x14ac:dyDescent="0.25">
      <c r="A83" s="8" t="s">
        <v>143</v>
      </c>
      <c r="B83" s="5" t="s">
        <v>148</v>
      </c>
      <c r="C83" s="8" t="s">
        <v>192</v>
      </c>
      <c r="D83" s="8" t="s">
        <v>171</v>
      </c>
      <c r="E83" s="8" t="s">
        <v>149</v>
      </c>
      <c r="F83" s="19" t="e">
        <f>#REF!*1.054</f>
        <v>#REF!</v>
      </c>
      <c r="G83" s="25">
        <v>3109.83</v>
      </c>
      <c r="H83" s="8">
        <v>2910</v>
      </c>
      <c r="I83" s="7"/>
      <c r="J83" s="31" t="e">
        <f>F83/#REF!</f>
        <v>#REF!</v>
      </c>
      <c r="K83" s="20" t="e">
        <f>F83-#REF!</f>
        <v>#REF!</v>
      </c>
      <c r="L83" s="32" t="e">
        <f>#REF!+(#REF!*5.05%)</f>
        <v>#REF!</v>
      </c>
      <c r="M83" s="32" t="e">
        <f t="shared" si="0"/>
        <v>#REF!</v>
      </c>
      <c r="N83" s="3"/>
    </row>
    <row r="84" spans="1:14" s="1" customFormat="1" ht="64.5" customHeight="1" x14ac:dyDescent="0.25">
      <c r="A84" s="8" t="s">
        <v>145</v>
      </c>
      <c r="B84" s="5" t="s">
        <v>151</v>
      </c>
      <c r="C84" s="8" t="s">
        <v>192</v>
      </c>
      <c r="D84" s="8" t="s">
        <v>171</v>
      </c>
      <c r="E84" s="8" t="s">
        <v>33</v>
      </c>
      <c r="F84" s="19" t="e">
        <f>#REF!*1.054</f>
        <v>#REF!</v>
      </c>
      <c r="G84" s="25">
        <v>2172.1999999999998</v>
      </c>
      <c r="H84" s="8">
        <v>2032</v>
      </c>
      <c r="I84" s="7"/>
      <c r="J84" s="31" t="e">
        <f>F84/#REF!</f>
        <v>#REF!</v>
      </c>
      <c r="K84" s="20" t="e">
        <f>F84-#REF!</f>
        <v>#REF!</v>
      </c>
      <c r="L84" s="32" t="e">
        <f>#REF!+(#REF!*5.05%)</f>
        <v>#REF!</v>
      </c>
      <c r="M84" s="32" t="e">
        <f t="shared" si="0"/>
        <v>#REF!</v>
      </c>
      <c r="N84" s="3"/>
    </row>
    <row r="85" spans="1:14" s="1" customFormat="1" ht="64.5" customHeight="1" x14ac:dyDescent="0.25">
      <c r="A85" s="8" t="s">
        <v>147</v>
      </c>
      <c r="B85" s="5" t="s">
        <v>153</v>
      </c>
      <c r="C85" s="8" t="s">
        <v>192</v>
      </c>
      <c r="D85" s="8" t="s">
        <v>171</v>
      </c>
      <c r="E85" s="8" t="s">
        <v>33</v>
      </c>
      <c r="F85" s="19" t="e">
        <f>#REF!*1.054</f>
        <v>#REF!</v>
      </c>
      <c r="G85" s="25">
        <v>2593.2199999999998</v>
      </c>
      <c r="H85" s="8">
        <v>2426</v>
      </c>
      <c r="I85" s="7"/>
      <c r="J85" s="31" t="e">
        <f>F85/#REF!</f>
        <v>#REF!</v>
      </c>
      <c r="K85" s="20" t="e">
        <f>F85-#REF!</f>
        <v>#REF!</v>
      </c>
      <c r="L85" s="32" t="e">
        <f>#REF!+(#REF!*5.05%)</f>
        <v>#REF!</v>
      </c>
      <c r="M85" s="32" t="e">
        <f t="shared" si="0"/>
        <v>#REF!</v>
      </c>
      <c r="N85" s="3"/>
    </row>
    <row r="86" spans="1:14" s="1" customFormat="1" ht="64.5" customHeight="1" x14ac:dyDescent="0.25">
      <c r="A86" s="8" t="s">
        <v>150</v>
      </c>
      <c r="B86" s="5" t="s">
        <v>155</v>
      </c>
      <c r="C86" s="8" t="s">
        <v>192</v>
      </c>
      <c r="D86" s="8" t="s">
        <v>171</v>
      </c>
      <c r="E86" s="8" t="s">
        <v>33</v>
      </c>
      <c r="F86" s="19" t="e">
        <f>#REF!*1.054</f>
        <v>#REF!</v>
      </c>
      <c r="G86" s="25">
        <v>1585.42</v>
      </c>
      <c r="H86" s="8">
        <v>1483</v>
      </c>
      <c r="I86" s="7"/>
      <c r="J86" s="31" t="e">
        <f>F86/#REF!</f>
        <v>#REF!</v>
      </c>
      <c r="K86" s="20" t="e">
        <f>F86-#REF!</f>
        <v>#REF!</v>
      </c>
      <c r="L86" s="32" t="e">
        <f>#REF!+(#REF!*5.05%)</f>
        <v>#REF!</v>
      </c>
      <c r="M86" s="32" t="e">
        <f t="shared" si="0"/>
        <v>#REF!</v>
      </c>
      <c r="N86" s="3"/>
    </row>
    <row r="87" spans="1:14" s="1" customFormat="1" ht="64.5" customHeight="1" x14ac:dyDescent="0.25">
      <c r="A87" s="8" t="s">
        <v>152</v>
      </c>
      <c r="B87" s="5" t="s">
        <v>157</v>
      </c>
      <c r="C87" s="8" t="s">
        <v>192</v>
      </c>
      <c r="D87" s="8" t="s">
        <v>171</v>
      </c>
      <c r="E87" s="8" t="s">
        <v>33</v>
      </c>
      <c r="F87" s="19" t="e">
        <f>#REF!*1.054</f>
        <v>#REF!</v>
      </c>
      <c r="G87" s="25">
        <v>2590.17</v>
      </c>
      <c r="H87" s="8">
        <v>2423</v>
      </c>
      <c r="I87" s="7"/>
      <c r="J87" s="31" t="e">
        <f>F87/#REF!</f>
        <v>#REF!</v>
      </c>
      <c r="K87" s="20" t="e">
        <f>F87-#REF!</f>
        <v>#REF!</v>
      </c>
      <c r="L87" s="32" t="e">
        <f>#REF!+(#REF!*5.05%)</f>
        <v>#REF!</v>
      </c>
      <c r="M87" s="32" t="e">
        <f t="shared" si="0"/>
        <v>#REF!</v>
      </c>
      <c r="N87" s="3"/>
    </row>
    <row r="88" spans="1:14" s="1" customFormat="1" ht="64.5" customHeight="1" x14ac:dyDescent="0.25">
      <c r="A88" s="8" t="s">
        <v>154</v>
      </c>
      <c r="B88" s="5" t="s">
        <v>159</v>
      </c>
      <c r="C88" s="8" t="s">
        <v>192</v>
      </c>
      <c r="D88" s="8" t="s">
        <v>171</v>
      </c>
      <c r="E88" s="8" t="s">
        <v>33</v>
      </c>
      <c r="F88" s="19" t="e">
        <f>#REF!*1.054</f>
        <v>#REF!</v>
      </c>
      <c r="G88" s="25">
        <v>1657.63</v>
      </c>
      <c r="H88" s="8">
        <v>1551</v>
      </c>
      <c r="I88" s="7"/>
      <c r="J88" s="31" t="e">
        <f>F88/#REF!</f>
        <v>#REF!</v>
      </c>
      <c r="K88" s="20" t="e">
        <f>F88-#REF!</f>
        <v>#REF!</v>
      </c>
      <c r="L88" s="32" t="e">
        <f>#REF!+(#REF!*5.05%)</f>
        <v>#REF!</v>
      </c>
      <c r="M88" s="32" t="e">
        <f t="shared" si="0"/>
        <v>#REF!</v>
      </c>
      <c r="N88" s="3"/>
    </row>
    <row r="89" spans="1:14" s="1" customFormat="1" ht="55.5" customHeight="1" x14ac:dyDescent="0.25">
      <c r="A89" s="8" t="s">
        <v>156</v>
      </c>
      <c r="B89" s="5" t="s">
        <v>177</v>
      </c>
      <c r="C89" s="8" t="s">
        <v>192</v>
      </c>
      <c r="D89" s="8" t="s">
        <v>171</v>
      </c>
      <c r="E89" s="8" t="s">
        <v>161</v>
      </c>
      <c r="F89" s="19" t="e">
        <f>#REF!*1.054</f>
        <v>#REF!</v>
      </c>
      <c r="G89" s="25">
        <v>95.075000000000003</v>
      </c>
      <c r="H89" s="8">
        <v>89</v>
      </c>
      <c r="I89" s="7"/>
      <c r="J89" s="31" t="e">
        <f>F89/#REF!</f>
        <v>#REF!</v>
      </c>
      <c r="K89" s="20" t="e">
        <f>F89-#REF!</f>
        <v>#REF!</v>
      </c>
      <c r="L89" s="32" t="e">
        <f>#REF!+(#REF!*5.05%)</f>
        <v>#REF!</v>
      </c>
      <c r="M89" s="32" t="e">
        <f t="shared" si="0"/>
        <v>#REF!</v>
      </c>
      <c r="N89" s="3"/>
    </row>
    <row r="90" spans="1:14" s="1" customFormat="1" ht="83.25" customHeight="1" x14ac:dyDescent="0.25">
      <c r="A90" s="8" t="s">
        <v>158</v>
      </c>
      <c r="B90" s="5" t="s">
        <v>175</v>
      </c>
      <c r="C90" s="8" t="s">
        <v>192</v>
      </c>
      <c r="D90" s="8" t="s">
        <v>171</v>
      </c>
      <c r="E90" s="8" t="s">
        <v>161</v>
      </c>
      <c r="F90" s="19" t="e">
        <f>#REF!*1.054</f>
        <v>#REF!</v>
      </c>
      <c r="G90" s="25">
        <v>235.12</v>
      </c>
      <c r="H90" s="8">
        <v>220</v>
      </c>
      <c r="I90" s="7"/>
      <c r="J90" s="31" t="e">
        <f>F90/#REF!</f>
        <v>#REF!</v>
      </c>
      <c r="K90" s="20" t="e">
        <f>F90-#REF!</f>
        <v>#REF!</v>
      </c>
      <c r="L90" s="32" t="e">
        <f>#REF!+(#REF!*5.05%)</f>
        <v>#REF!</v>
      </c>
      <c r="M90" s="32" t="e">
        <f t="shared" si="0"/>
        <v>#REF!</v>
      </c>
      <c r="N90" s="3"/>
    </row>
    <row r="91" spans="1:14" s="1" customFormat="1" ht="92.25" customHeight="1" x14ac:dyDescent="0.25">
      <c r="A91" s="8" t="s">
        <v>160</v>
      </c>
      <c r="B91" s="5" t="s">
        <v>174</v>
      </c>
      <c r="C91" s="8" t="s">
        <v>192</v>
      </c>
      <c r="D91" s="8" t="s">
        <v>171</v>
      </c>
      <c r="E91" s="8" t="s">
        <v>161</v>
      </c>
      <c r="F91" s="19" t="e">
        <f>#REF!*1.054</f>
        <v>#REF!</v>
      </c>
      <c r="G91" s="25">
        <v>425.39</v>
      </c>
      <c r="H91" s="8">
        <v>398</v>
      </c>
      <c r="I91" s="3">
        <f>H91*1.054</f>
        <v>419.49200000000002</v>
      </c>
      <c r="J91" s="31" t="e">
        <f>F91/#REF!</f>
        <v>#REF!</v>
      </c>
      <c r="K91" s="20" t="e">
        <f>F91-#REF!</f>
        <v>#REF!</v>
      </c>
      <c r="L91" s="32" t="e">
        <f>#REF!+(#REF!*5.05%)</f>
        <v>#REF!</v>
      </c>
      <c r="M91" s="32" t="e">
        <f t="shared" si="0"/>
        <v>#REF!</v>
      </c>
      <c r="N91" s="3"/>
    </row>
    <row r="92" spans="1:14" s="1" customFormat="1" ht="91.5" customHeight="1" x14ac:dyDescent="0.25">
      <c r="A92" s="8" t="s">
        <v>191</v>
      </c>
      <c r="B92" s="5" t="s">
        <v>176</v>
      </c>
      <c r="C92" s="8" t="s">
        <v>192</v>
      </c>
      <c r="D92" s="8" t="s">
        <v>171</v>
      </c>
      <c r="E92" s="8" t="s">
        <v>161</v>
      </c>
      <c r="F92" s="19" t="e">
        <f>#REF!*1.054</f>
        <v>#REF!</v>
      </c>
      <c r="G92" s="25">
        <v>425.39</v>
      </c>
      <c r="H92" s="8">
        <v>398</v>
      </c>
      <c r="I92" s="3" t="s">
        <v>173</v>
      </c>
      <c r="J92" s="31" t="e">
        <f>F92/#REF!</f>
        <v>#REF!</v>
      </c>
      <c r="K92" s="20" t="e">
        <f>F92-#REF!</f>
        <v>#REF!</v>
      </c>
      <c r="L92" s="32" t="e">
        <f>#REF!+(#REF!*5.05%)</f>
        <v>#REF!</v>
      </c>
      <c r="M92" s="32" t="e">
        <f t="shared" ref="M92:M97" si="1">L92+(L92*1.77%)</f>
        <v>#REF!</v>
      </c>
      <c r="N92" s="3"/>
    </row>
    <row r="93" spans="1:14" s="1" customFormat="1" ht="96.75" customHeight="1" x14ac:dyDescent="0.25">
      <c r="A93" s="8" t="s">
        <v>162</v>
      </c>
      <c r="B93" s="5" t="s">
        <v>189</v>
      </c>
      <c r="C93" s="8" t="s">
        <v>192</v>
      </c>
      <c r="D93" s="8" t="s">
        <v>171</v>
      </c>
      <c r="E93" s="8" t="s">
        <v>33</v>
      </c>
      <c r="F93" s="19" t="e">
        <f>#REF!*1.054</f>
        <v>#REF!</v>
      </c>
      <c r="G93" s="25">
        <v>1378.98</v>
      </c>
      <c r="H93" s="8">
        <v>1290</v>
      </c>
      <c r="I93" s="3"/>
      <c r="J93" s="31" t="e">
        <f>F93/#REF!</f>
        <v>#REF!</v>
      </c>
      <c r="K93" s="20" t="e">
        <f>F93-#REF!</f>
        <v>#REF!</v>
      </c>
      <c r="L93" s="32" t="e">
        <f>#REF!+(#REF!*5.05%)</f>
        <v>#REF!</v>
      </c>
      <c r="M93" s="32" t="e">
        <f t="shared" si="1"/>
        <v>#REF!</v>
      </c>
      <c r="N93" s="3"/>
    </row>
    <row r="94" spans="1:14" s="1" customFormat="1" ht="48" customHeight="1" x14ac:dyDescent="0.25">
      <c r="A94" s="8" t="s">
        <v>163</v>
      </c>
      <c r="B94" s="5" t="s">
        <v>190</v>
      </c>
      <c r="C94" s="8" t="s">
        <v>192</v>
      </c>
      <c r="D94" s="8" t="s">
        <v>171</v>
      </c>
      <c r="E94" s="8" t="s">
        <v>33</v>
      </c>
      <c r="F94" s="19" t="e">
        <f>#REF!*1.054</f>
        <v>#REF!</v>
      </c>
      <c r="G94" s="25">
        <v>163.53</v>
      </c>
      <c r="H94" s="8">
        <v>153</v>
      </c>
      <c r="I94" s="3"/>
      <c r="J94" s="31" t="e">
        <f>F94/#REF!</f>
        <v>#REF!</v>
      </c>
      <c r="K94" s="20" t="e">
        <f>F94-#REF!</f>
        <v>#REF!</v>
      </c>
      <c r="L94" s="32" t="e">
        <f>#REF!+(#REF!*5.05%)</f>
        <v>#REF!</v>
      </c>
      <c r="M94" s="32" t="e">
        <f t="shared" si="1"/>
        <v>#REF!</v>
      </c>
      <c r="N94" s="3"/>
    </row>
    <row r="95" spans="1:14" s="1" customFormat="1" ht="53.25" customHeight="1" x14ac:dyDescent="0.25">
      <c r="A95" s="8" t="s">
        <v>164</v>
      </c>
      <c r="B95" s="5" t="s">
        <v>195</v>
      </c>
      <c r="C95" s="8" t="s">
        <v>192</v>
      </c>
      <c r="D95" s="8" t="s">
        <v>171</v>
      </c>
      <c r="E95" s="8" t="s">
        <v>33</v>
      </c>
      <c r="F95" s="19" t="e">
        <f>#REF!*1.054</f>
        <v>#REF!</v>
      </c>
      <c r="G95" s="25">
        <v>117.56</v>
      </c>
      <c r="H95" s="8">
        <v>110</v>
      </c>
      <c r="I95" s="3"/>
      <c r="J95" s="31" t="e">
        <f>F95/#REF!</f>
        <v>#REF!</v>
      </c>
      <c r="K95" s="20" t="e">
        <f>F95-#REF!</f>
        <v>#REF!</v>
      </c>
      <c r="L95" s="32" t="e">
        <f>#REF!+(#REF!*5.05%)</f>
        <v>#REF!</v>
      </c>
      <c r="M95" s="32" t="e">
        <f t="shared" si="1"/>
        <v>#REF!</v>
      </c>
      <c r="N95" s="3"/>
    </row>
    <row r="96" spans="1:14" ht="51" customHeight="1" x14ac:dyDescent="0.25">
      <c r="A96" s="8" t="s">
        <v>165</v>
      </c>
      <c r="B96" s="5" t="s">
        <v>166</v>
      </c>
      <c r="C96" s="8" t="s">
        <v>9</v>
      </c>
      <c r="D96" s="8" t="s">
        <v>171</v>
      </c>
      <c r="E96" s="8" t="s">
        <v>167</v>
      </c>
      <c r="F96" s="21" t="e">
        <f>#REF!*1.054</f>
        <v>#REF!</v>
      </c>
      <c r="G96" s="25">
        <v>0.2351</v>
      </c>
      <c r="H96" s="8">
        <v>0.22</v>
      </c>
      <c r="J96" s="31" t="e">
        <f>F96/#REF!</f>
        <v>#REF!</v>
      </c>
      <c r="K96" s="20" t="e">
        <f>F96-#REF!</f>
        <v>#REF!</v>
      </c>
      <c r="L96" s="32" t="e">
        <f>#REF!+(#REF!*5.05%)</f>
        <v>#REF!</v>
      </c>
      <c r="M96" s="32" t="e">
        <f t="shared" si="1"/>
        <v>#REF!</v>
      </c>
    </row>
    <row r="97" spans="1:13" ht="216" customHeight="1" x14ac:dyDescent="0.25">
      <c r="A97" s="8" t="s">
        <v>168</v>
      </c>
      <c r="B97" s="6" t="s">
        <v>169</v>
      </c>
      <c r="C97" s="8" t="s">
        <v>26</v>
      </c>
      <c r="D97" s="8" t="s">
        <v>171</v>
      </c>
      <c r="E97" s="8" t="s">
        <v>170</v>
      </c>
      <c r="F97" s="19">
        <v>4988</v>
      </c>
      <c r="G97" s="25">
        <v>5330.85</v>
      </c>
      <c r="H97" s="8">
        <v>4988</v>
      </c>
      <c r="J97" s="31" t="e">
        <f>F97/#REF!</f>
        <v>#REF!</v>
      </c>
      <c r="K97" s="20"/>
      <c r="L97" s="32" t="e">
        <f>#REF!+(#REF!*5.05%)</f>
        <v>#REF!</v>
      </c>
      <c r="M97" s="32" t="e">
        <f t="shared" si="1"/>
        <v>#REF!</v>
      </c>
    </row>
    <row r="98" spans="1:13" x14ac:dyDescent="0.25">
      <c r="A98" s="7"/>
      <c r="C98" s="3"/>
      <c r="D98" s="3"/>
      <c r="E98" s="3"/>
    </row>
    <row r="99" spans="1:13" s="27" customFormat="1" x14ac:dyDescent="0.25">
      <c r="A99" s="22"/>
      <c r="B99" s="27" t="s">
        <v>193</v>
      </c>
      <c r="E99" s="27" t="s">
        <v>194</v>
      </c>
    </row>
    <row r="100" spans="1:13" x14ac:dyDescent="0.25">
      <c r="A100" s="3"/>
      <c r="B100" s="10"/>
      <c r="C100" s="10"/>
      <c r="D100" s="10"/>
      <c r="E100" s="3"/>
    </row>
    <row r="101" spans="1:13" x14ac:dyDescent="0.25">
      <c r="A101" s="3"/>
      <c r="B101" s="10"/>
      <c r="C101" s="10"/>
      <c r="D101" s="10"/>
      <c r="E101" s="3"/>
    </row>
    <row r="102" spans="1:13" ht="16.5" customHeight="1" x14ac:dyDescent="0.25">
      <c r="A102" s="7"/>
      <c r="B102" s="10"/>
      <c r="C102" s="10"/>
      <c r="D102" s="10"/>
      <c r="E102" s="10"/>
      <c r="F102" s="33"/>
      <c r="G102" s="10"/>
      <c r="H102" s="10"/>
    </row>
    <row r="103" spans="1:13" s="7" customFormat="1" x14ac:dyDescent="0.25">
      <c r="A103" s="3"/>
      <c r="B103" s="10"/>
      <c r="C103" s="10"/>
      <c r="D103" s="10"/>
      <c r="E103" s="3"/>
      <c r="F103" s="15"/>
      <c r="G103" s="3"/>
      <c r="H103" s="3"/>
      <c r="K103" s="13"/>
    </row>
    <row r="104" spans="1:13" x14ac:dyDescent="0.25">
      <c r="A104" s="3"/>
      <c r="B104" s="10"/>
      <c r="C104" s="10"/>
      <c r="D104" s="10"/>
      <c r="E104" s="3"/>
      <c r="G104" s="34"/>
    </row>
    <row r="105" spans="1:13" ht="16.5" customHeight="1" x14ac:dyDescent="0.25">
      <c r="A105" s="7"/>
      <c r="B105" s="10"/>
      <c r="C105" s="10"/>
      <c r="D105" s="10"/>
      <c r="E105" s="3"/>
    </row>
    <row r="106" spans="1:13" s="7" customFormat="1" x14ac:dyDescent="0.25">
      <c r="A106" s="3"/>
      <c r="B106" s="10"/>
      <c r="C106" s="10"/>
      <c r="D106" s="10"/>
      <c r="E106" s="3"/>
      <c r="F106" s="3"/>
      <c r="G106" s="3"/>
      <c r="H106" s="3"/>
    </row>
    <row r="107" spans="1:13" s="7" customFormat="1" x14ac:dyDescent="0.25">
      <c r="A107" s="3"/>
      <c r="C107" s="3"/>
      <c r="D107" s="3"/>
      <c r="E107" s="3"/>
      <c r="F107" s="3"/>
      <c r="G107" s="3"/>
      <c r="H107" s="3"/>
    </row>
    <row r="108" spans="1:13" s="7" customFormat="1" x14ac:dyDescent="0.25">
      <c r="A108" s="3"/>
      <c r="C108" s="3"/>
      <c r="D108" s="3"/>
      <c r="E108" s="3"/>
      <c r="F108" s="3"/>
      <c r="G108" s="3"/>
      <c r="H108" s="3"/>
    </row>
    <row r="109" spans="1:13" s="7" customFormat="1" x14ac:dyDescent="0.25">
      <c r="A109" s="3"/>
      <c r="C109" s="3"/>
      <c r="D109" s="3"/>
      <c r="E109" s="3"/>
      <c r="F109" s="3"/>
      <c r="G109" s="3"/>
      <c r="H109" s="3"/>
    </row>
    <row r="110" spans="1:13" s="7" customFormat="1" x14ac:dyDescent="0.25">
      <c r="A110" s="3"/>
      <c r="C110" s="3"/>
      <c r="D110" s="3"/>
      <c r="E110" s="3"/>
      <c r="F110" s="3"/>
      <c r="G110" s="3"/>
      <c r="H110" s="3"/>
    </row>
    <row r="111" spans="1:13" s="7" customFormat="1" x14ac:dyDescent="0.25">
      <c r="A111" s="3"/>
      <c r="C111" s="3"/>
      <c r="D111" s="3"/>
      <c r="E111" s="3"/>
      <c r="F111" s="3"/>
      <c r="G111" s="3"/>
      <c r="H111" s="3"/>
    </row>
    <row r="112" spans="1:13" s="7" customFormat="1" x14ac:dyDescent="0.25">
      <c r="A112" s="3"/>
      <c r="C112" s="3"/>
      <c r="D112" s="3"/>
      <c r="E112" s="3"/>
      <c r="F112" s="3"/>
      <c r="G112" s="3"/>
      <c r="H112" s="3"/>
    </row>
    <row r="113" spans="1:8" s="7" customFormat="1" x14ac:dyDescent="0.25">
      <c r="A113" s="3"/>
      <c r="C113" s="3"/>
      <c r="D113" s="3"/>
      <c r="E113" s="3"/>
      <c r="F113" s="3"/>
      <c r="G113" s="3"/>
      <c r="H113" s="3"/>
    </row>
    <row r="114" spans="1:8" s="7" customFormat="1" x14ac:dyDescent="0.25">
      <c r="A114" s="3"/>
      <c r="C114" s="3"/>
      <c r="D114" s="3"/>
      <c r="E114" s="3"/>
      <c r="F114" s="3"/>
      <c r="G114" s="3"/>
      <c r="H114" s="3"/>
    </row>
    <row r="115" spans="1:8" s="7" customFormat="1" x14ac:dyDescent="0.25">
      <c r="A115" s="3"/>
      <c r="C115" s="3"/>
      <c r="D115" s="3"/>
      <c r="E115" s="3"/>
      <c r="F115" s="3"/>
      <c r="G115" s="3"/>
      <c r="H115" s="3"/>
    </row>
    <row r="116" spans="1:8" s="7" customFormat="1" x14ac:dyDescent="0.25">
      <c r="A116" s="3"/>
      <c r="C116" s="3"/>
      <c r="D116" s="3"/>
      <c r="E116" s="3"/>
      <c r="F116" s="3"/>
      <c r="G116" s="3"/>
      <c r="H116" s="3"/>
    </row>
    <row r="117" spans="1:8" s="7" customFormat="1" x14ac:dyDescent="0.25">
      <c r="A117" s="3"/>
      <c r="C117" s="3"/>
      <c r="D117" s="3"/>
      <c r="E117" s="3"/>
      <c r="F117" s="3"/>
      <c r="G117" s="3"/>
      <c r="H117" s="3"/>
    </row>
    <row r="118" spans="1:8" s="7" customFormat="1" x14ac:dyDescent="0.25">
      <c r="A118" s="3"/>
      <c r="C118" s="3"/>
      <c r="D118" s="3"/>
      <c r="E118" s="3"/>
      <c r="F118" s="3"/>
      <c r="G118" s="3"/>
      <c r="H118" s="3"/>
    </row>
    <row r="119" spans="1:8" s="7" customFormat="1" x14ac:dyDescent="0.25">
      <c r="A119" s="3"/>
      <c r="C119" s="3"/>
      <c r="D119" s="3"/>
      <c r="E119" s="3"/>
      <c r="F119" s="3"/>
      <c r="G119" s="3"/>
      <c r="H119" s="3"/>
    </row>
    <row r="120" spans="1:8" s="7" customFormat="1" x14ac:dyDescent="0.25">
      <c r="A120" s="3"/>
      <c r="C120" s="3"/>
      <c r="D120" s="3"/>
      <c r="E120" s="3"/>
      <c r="F120" s="3"/>
      <c r="G120" s="3"/>
      <c r="H120" s="3"/>
    </row>
    <row r="121" spans="1:8" s="7" customFormat="1" x14ac:dyDescent="0.25">
      <c r="A121" s="3"/>
      <c r="C121" s="3"/>
      <c r="D121" s="3"/>
      <c r="E121" s="3"/>
      <c r="F121" s="3"/>
      <c r="G121" s="3"/>
      <c r="H121" s="3"/>
    </row>
    <row r="122" spans="1:8" s="7" customFormat="1" x14ac:dyDescent="0.25">
      <c r="A122" s="3"/>
      <c r="C122" s="3"/>
      <c r="D122" s="3"/>
      <c r="E122" s="3"/>
      <c r="F122" s="3"/>
      <c r="G122" s="3"/>
      <c r="H122" s="3"/>
    </row>
    <row r="123" spans="1:8" s="7" customFormat="1" x14ac:dyDescent="0.25">
      <c r="A123" s="3"/>
      <c r="C123" s="3"/>
      <c r="D123" s="3"/>
      <c r="E123" s="3"/>
      <c r="F123" s="3"/>
      <c r="G123" s="3"/>
      <c r="H123" s="3"/>
    </row>
    <row r="124" spans="1:8" s="7" customFormat="1" x14ac:dyDescent="0.25">
      <c r="A124" s="3"/>
      <c r="C124" s="3"/>
      <c r="D124" s="3"/>
      <c r="E124" s="3"/>
      <c r="F124" s="3"/>
      <c r="G124" s="3"/>
      <c r="H124" s="3"/>
    </row>
    <row r="125" spans="1:8" s="7" customFormat="1" x14ac:dyDescent="0.25">
      <c r="A125" s="3"/>
      <c r="C125" s="3"/>
      <c r="D125" s="3"/>
      <c r="E125" s="3"/>
      <c r="F125" s="3"/>
      <c r="G125" s="3"/>
      <c r="H125" s="3"/>
    </row>
    <row r="126" spans="1:8" s="7" customFormat="1" x14ac:dyDescent="0.25">
      <c r="A126" s="3"/>
      <c r="C126" s="3"/>
      <c r="D126" s="3"/>
      <c r="E126" s="3"/>
      <c r="F126" s="3"/>
      <c r="G126" s="3"/>
      <c r="H126" s="3"/>
    </row>
    <row r="127" spans="1:8" s="7" customFormat="1" x14ac:dyDescent="0.25">
      <c r="A127" s="3"/>
      <c r="C127" s="3"/>
      <c r="D127" s="3"/>
      <c r="E127" s="3"/>
      <c r="F127" s="3"/>
      <c r="G127" s="3"/>
      <c r="H127" s="3"/>
    </row>
    <row r="128" spans="1:8" s="7" customFormat="1" x14ac:dyDescent="0.25">
      <c r="A128" s="3"/>
      <c r="C128" s="3"/>
      <c r="D128" s="3"/>
      <c r="E128" s="3"/>
      <c r="F128" s="3"/>
      <c r="G128" s="3"/>
      <c r="H128" s="3"/>
    </row>
    <row r="129" spans="1:8" s="7" customFormat="1" x14ac:dyDescent="0.25">
      <c r="A129" s="3"/>
      <c r="C129" s="3"/>
      <c r="D129" s="3"/>
      <c r="E129" s="3"/>
      <c r="F129" s="3"/>
      <c r="G129" s="3"/>
      <c r="H129" s="3"/>
    </row>
    <row r="130" spans="1:8" s="7" customFormat="1" x14ac:dyDescent="0.25">
      <c r="A130" s="3"/>
      <c r="C130" s="3"/>
      <c r="D130" s="3"/>
      <c r="E130" s="3"/>
      <c r="F130" s="3"/>
      <c r="G130" s="3"/>
      <c r="H130" s="3"/>
    </row>
    <row r="131" spans="1:8" s="7" customFormat="1" x14ac:dyDescent="0.25">
      <c r="A131" s="3"/>
      <c r="C131" s="3"/>
      <c r="D131" s="3"/>
      <c r="E131" s="3"/>
      <c r="F131" s="3"/>
      <c r="G131" s="3"/>
      <c r="H131" s="3"/>
    </row>
    <row r="132" spans="1:8" s="7" customFormat="1" x14ac:dyDescent="0.25">
      <c r="A132" s="3"/>
      <c r="C132" s="3"/>
      <c r="D132" s="3"/>
      <c r="E132" s="3"/>
      <c r="F132" s="3"/>
      <c r="G132" s="3"/>
      <c r="H132" s="3"/>
    </row>
    <row r="133" spans="1:8" s="7" customFormat="1" x14ac:dyDescent="0.25">
      <c r="A133" s="3"/>
      <c r="C133" s="3"/>
      <c r="D133" s="3"/>
      <c r="E133" s="3"/>
      <c r="F133" s="3"/>
      <c r="G133" s="3"/>
      <c r="H133" s="3"/>
    </row>
    <row r="134" spans="1:8" s="7" customFormat="1" x14ac:dyDescent="0.25">
      <c r="A134" s="3"/>
      <c r="C134" s="3"/>
      <c r="D134" s="3"/>
      <c r="E134" s="3"/>
      <c r="F134" s="3"/>
      <c r="G134" s="3"/>
      <c r="H134" s="3"/>
    </row>
    <row r="135" spans="1:8" s="7" customFormat="1" x14ac:dyDescent="0.25">
      <c r="A135" s="3"/>
      <c r="C135" s="3"/>
      <c r="D135" s="3"/>
      <c r="E135" s="3"/>
      <c r="F135" s="3"/>
      <c r="G135" s="3"/>
      <c r="H135" s="3"/>
    </row>
    <row r="136" spans="1:8" s="7" customFormat="1" x14ac:dyDescent="0.25">
      <c r="A136" s="3"/>
      <c r="C136" s="3"/>
      <c r="D136" s="3"/>
      <c r="E136" s="3"/>
      <c r="F136" s="3"/>
      <c r="G136" s="3"/>
      <c r="H136" s="3"/>
    </row>
    <row r="137" spans="1:8" s="7" customFormat="1" x14ac:dyDescent="0.25">
      <c r="A137" s="3"/>
      <c r="C137" s="3"/>
      <c r="D137" s="3"/>
      <c r="E137" s="3"/>
      <c r="F137" s="3"/>
      <c r="G137" s="3"/>
      <c r="H137" s="3"/>
    </row>
    <row r="138" spans="1:8" s="7" customFormat="1" x14ac:dyDescent="0.25">
      <c r="A138" s="3"/>
      <c r="C138" s="3"/>
      <c r="D138" s="3"/>
      <c r="E138" s="3"/>
      <c r="F138" s="3"/>
      <c r="G138" s="3"/>
      <c r="H138" s="3"/>
    </row>
    <row r="139" spans="1:8" s="7" customFormat="1" x14ac:dyDescent="0.25">
      <c r="A139" s="3"/>
      <c r="C139" s="3"/>
      <c r="D139" s="3"/>
      <c r="E139" s="3"/>
      <c r="F139" s="3"/>
      <c r="G139" s="3"/>
      <c r="H139" s="3"/>
    </row>
    <row r="140" spans="1:8" s="7" customFormat="1" x14ac:dyDescent="0.25">
      <c r="A140" s="3"/>
      <c r="C140" s="3"/>
      <c r="D140" s="3"/>
      <c r="E140" s="3"/>
      <c r="F140" s="3"/>
      <c r="G140" s="3"/>
      <c r="H140" s="3"/>
    </row>
    <row r="141" spans="1:8" s="7" customFormat="1" x14ac:dyDescent="0.25">
      <c r="A141" s="3"/>
      <c r="C141" s="3"/>
      <c r="D141" s="3"/>
      <c r="E141" s="3"/>
      <c r="F141" s="3"/>
      <c r="G141" s="3"/>
      <c r="H141" s="3"/>
    </row>
    <row r="142" spans="1:8" s="7" customFormat="1" x14ac:dyDescent="0.25">
      <c r="A142" s="3"/>
      <c r="C142" s="3"/>
      <c r="D142" s="3"/>
      <c r="E142" s="3"/>
      <c r="F142" s="3"/>
      <c r="G142" s="3"/>
      <c r="H142" s="3"/>
    </row>
    <row r="143" spans="1:8" s="7" customFormat="1" x14ac:dyDescent="0.25">
      <c r="A143" s="3"/>
      <c r="C143" s="3"/>
      <c r="D143" s="3"/>
      <c r="E143" s="3"/>
      <c r="F143" s="3"/>
      <c r="G143" s="3"/>
      <c r="H143" s="3"/>
    </row>
    <row r="144" spans="1:8" s="7" customFormat="1" x14ac:dyDescent="0.25">
      <c r="A144" s="3"/>
      <c r="C144" s="3"/>
      <c r="D144" s="3"/>
      <c r="E144" s="3"/>
      <c r="F144" s="3"/>
      <c r="G144" s="3"/>
      <c r="H144" s="3"/>
    </row>
    <row r="145" spans="1:8" s="7" customFormat="1" x14ac:dyDescent="0.25">
      <c r="A145" s="3"/>
      <c r="C145" s="3"/>
      <c r="D145" s="3"/>
      <c r="E145" s="3"/>
      <c r="F145" s="3"/>
      <c r="G145" s="3"/>
      <c r="H145" s="3"/>
    </row>
    <row r="146" spans="1:8" s="7" customFormat="1" x14ac:dyDescent="0.25">
      <c r="A146" s="3"/>
      <c r="C146" s="3"/>
      <c r="D146" s="3"/>
      <c r="E146" s="3"/>
      <c r="F146" s="3"/>
      <c r="G146" s="3"/>
      <c r="H146" s="3"/>
    </row>
    <row r="147" spans="1:8" s="7" customFormat="1" x14ac:dyDescent="0.25">
      <c r="A147" s="3"/>
      <c r="C147" s="3"/>
      <c r="D147" s="3"/>
      <c r="E147" s="3"/>
      <c r="F147" s="3"/>
      <c r="G147" s="3"/>
      <c r="H147" s="3"/>
    </row>
    <row r="148" spans="1:8" s="7" customFormat="1" x14ac:dyDescent="0.25">
      <c r="A148" s="3"/>
      <c r="C148" s="3"/>
      <c r="D148" s="3"/>
      <c r="E148" s="3"/>
      <c r="F148" s="3"/>
      <c r="G148" s="3"/>
      <c r="H148" s="3"/>
    </row>
    <row r="149" spans="1:8" s="7" customFormat="1" x14ac:dyDescent="0.25">
      <c r="A149" s="3"/>
      <c r="C149" s="3"/>
      <c r="D149" s="3"/>
      <c r="E149" s="3"/>
      <c r="F149" s="3"/>
      <c r="G149" s="3"/>
      <c r="H149" s="3"/>
    </row>
    <row r="150" spans="1:8" s="7" customFormat="1" x14ac:dyDescent="0.25">
      <c r="A150" s="3"/>
      <c r="C150" s="3"/>
      <c r="D150" s="3"/>
      <c r="E150" s="3"/>
      <c r="F150" s="3"/>
      <c r="G150" s="3"/>
      <c r="H150" s="3"/>
    </row>
    <row r="151" spans="1:8" s="7" customFormat="1" x14ac:dyDescent="0.25">
      <c r="A151" s="3"/>
      <c r="C151" s="3"/>
      <c r="D151" s="3"/>
      <c r="E151" s="3"/>
      <c r="F151" s="3"/>
      <c r="G151" s="3"/>
      <c r="H151" s="3"/>
    </row>
    <row r="152" spans="1:8" s="7" customFormat="1" x14ac:dyDescent="0.25">
      <c r="A152" s="3"/>
      <c r="C152" s="3"/>
      <c r="D152" s="3"/>
      <c r="E152" s="3"/>
      <c r="F152" s="3"/>
      <c r="G152" s="3"/>
      <c r="H152" s="3"/>
    </row>
    <row r="153" spans="1:8" s="7" customFormat="1" x14ac:dyDescent="0.25">
      <c r="A153" s="3"/>
      <c r="C153" s="3"/>
      <c r="D153" s="3"/>
      <c r="E153" s="3"/>
      <c r="F153" s="3"/>
      <c r="G153" s="3"/>
      <c r="H153" s="3"/>
    </row>
    <row r="154" spans="1:8" s="7" customFormat="1" x14ac:dyDescent="0.25">
      <c r="A154" s="3"/>
      <c r="C154" s="3"/>
      <c r="D154" s="3"/>
      <c r="E154" s="3"/>
      <c r="F154" s="3"/>
      <c r="G154" s="3"/>
      <c r="H154" s="3"/>
    </row>
    <row r="155" spans="1:8" s="7" customFormat="1" x14ac:dyDescent="0.25">
      <c r="A155" s="3"/>
      <c r="C155" s="3"/>
      <c r="D155" s="3"/>
      <c r="E155" s="3"/>
      <c r="F155" s="3"/>
      <c r="G155" s="3"/>
      <c r="H155" s="3"/>
    </row>
    <row r="156" spans="1:8" s="7" customFormat="1" x14ac:dyDescent="0.25">
      <c r="A156" s="3"/>
      <c r="C156" s="3"/>
      <c r="D156" s="3"/>
      <c r="E156" s="3"/>
      <c r="F156" s="3"/>
      <c r="G156" s="3"/>
      <c r="H156" s="3"/>
    </row>
    <row r="157" spans="1:8" s="7" customFormat="1" x14ac:dyDescent="0.25">
      <c r="A157" s="3"/>
      <c r="C157" s="3"/>
      <c r="D157" s="3"/>
      <c r="E157" s="3"/>
      <c r="F157" s="3"/>
      <c r="G157" s="3"/>
      <c r="H157" s="3"/>
    </row>
  </sheetData>
  <mergeCells count="8">
    <mergeCell ref="A5:G5"/>
    <mergeCell ref="A6:G6"/>
    <mergeCell ref="A7:G7"/>
    <mergeCell ref="A8:G8"/>
    <mergeCell ref="B26:E26"/>
    <mergeCell ref="A11:E11"/>
    <mergeCell ref="A12:E12"/>
    <mergeCell ref="A24:E24"/>
  </mergeCells>
  <pageMargins left="0.78740157480314965" right="0.39370078740157483" top="0.78740157480314965" bottom="0.78740157480314965" header="0.19685039370078741" footer="0.19685039370078741"/>
  <pageSetup paperSize="9" scale="71" fitToHeight="3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klebanova</dc:creator>
  <cp:lastModifiedBy>Ким Екатерина Игоревна</cp:lastModifiedBy>
  <cp:lastPrinted>2018-09-03T08:57:06Z</cp:lastPrinted>
  <dcterms:created xsi:type="dcterms:W3CDTF">2016-07-01T12:26:14Z</dcterms:created>
  <dcterms:modified xsi:type="dcterms:W3CDTF">2018-10-18T14:58:58Z</dcterms:modified>
</cp:coreProperties>
</file>